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DPHHS Website\__WEBDOCS\fee schedules\2019fs\___October2019FS\"/>
    </mc:Choice>
  </mc:AlternateContent>
  <xr:revisionPtr revIDLastSave="0" documentId="8_{521C022D-D431-4334-8932-5EBEA5C12FBD}" xr6:coauthVersionLast="44" xr6:coauthVersionMax="44" xr10:uidLastSave="{00000000-0000-0000-0000-000000000000}"/>
  <bookViews>
    <workbookView xWindow="-120" yWindow="-120" windowWidth="21840" windowHeight="13140" activeTab="3" xr2:uid="{586E49C6-8A5E-4CD5-86FD-032653BE4459}"/>
  </bookViews>
  <sheets>
    <sheet name="1-Cover" sheetId="2" r:id="rId1"/>
    <sheet name="2-Calculator" sheetId="1" r:id="rId2"/>
    <sheet name="3-DRG Table" sheetId="3" r:id="rId3"/>
    <sheet name="4-Hospital Table" sheetId="4" r:id="rId4"/>
  </sheets>
  <externalReferences>
    <externalReference r:id="rId5"/>
  </externalReferences>
  <definedNames>
    <definedName name="_xlnm._FilterDatabase" localSheetId="2" hidden="1">'3-DRG Table'!$A$19:$L$1325</definedName>
    <definedName name="Adjustors">[1]Variables!$A$11:$G$13</definedName>
    <definedName name="BaseRates">[1]Variables!$A$6:$G$8</definedName>
    <definedName name="DRG.36">#REF!</definedName>
    <definedName name="_xlnm.Print_Area" localSheetId="3">'4-Hospital Table'!$A$1:$P$42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 l="1"/>
  <c r="A19" i="2"/>
  <c r="G1325" i="3" l="1"/>
  <c r="H1325" i="3" s="1"/>
  <c r="G1324" i="3"/>
  <c r="H1324" i="3" s="1"/>
  <c r="G1323" i="3"/>
  <c r="H1323" i="3" s="1"/>
  <c r="G1322" i="3"/>
  <c r="H1322" i="3" s="1"/>
  <c r="G1321" i="3"/>
  <c r="H1321" i="3" s="1"/>
  <c r="G1320" i="3"/>
  <c r="H1320" i="3" s="1"/>
  <c r="G1319" i="3"/>
  <c r="H1319" i="3" s="1"/>
  <c r="G1318" i="3"/>
  <c r="H1318" i="3" s="1"/>
  <c r="G1317" i="3"/>
  <c r="H1317" i="3" s="1"/>
  <c r="G1316" i="3"/>
  <c r="H1316" i="3" s="1"/>
  <c r="G1315" i="3"/>
  <c r="H1315" i="3" s="1"/>
  <c r="G1314" i="3"/>
  <c r="H1314" i="3" s="1"/>
  <c r="G1313" i="3"/>
  <c r="H1313" i="3" s="1"/>
  <c r="G1312" i="3"/>
  <c r="H1312" i="3" s="1"/>
  <c r="G1311" i="3"/>
  <c r="H1311" i="3" s="1"/>
  <c r="G1310" i="3"/>
  <c r="H1310" i="3" s="1"/>
  <c r="G1309" i="3"/>
  <c r="H1309" i="3" s="1"/>
  <c r="G1308" i="3"/>
  <c r="H1308" i="3" s="1"/>
  <c r="G1307" i="3"/>
  <c r="H1307" i="3" s="1"/>
  <c r="G1306" i="3"/>
  <c r="H1306" i="3" s="1"/>
  <c r="G1305" i="3"/>
  <c r="H1305" i="3" s="1"/>
  <c r="G1304" i="3"/>
  <c r="H1304" i="3" s="1"/>
  <c r="G1303" i="3"/>
  <c r="H1303" i="3" s="1"/>
  <c r="G1302" i="3"/>
  <c r="H1302" i="3" s="1"/>
  <c r="G1301" i="3"/>
  <c r="H1301" i="3" s="1"/>
  <c r="G1300" i="3"/>
  <c r="H1300" i="3" s="1"/>
  <c r="G1299" i="3"/>
  <c r="H1299" i="3" s="1"/>
  <c r="G1298" i="3"/>
  <c r="H1298" i="3" s="1"/>
  <c r="G1297" i="3"/>
  <c r="H1297" i="3" s="1"/>
  <c r="G1296" i="3"/>
  <c r="H1296" i="3" s="1"/>
  <c r="G1295" i="3"/>
  <c r="H1295" i="3" s="1"/>
  <c r="G1294" i="3"/>
  <c r="H1294" i="3" s="1"/>
  <c r="G1293" i="3"/>
  <c r="H1293" i="3" s="1"/>
  <c r="G1292" i="3"/>
  <c r="H1292" i="3" s="1"/>
  <c r="G1291" i="3"/>
  <c r="H1291" i="3" s="1"/>
  <c r="G1290" i="3"/>
  <c r="H1290" i="3" s="1"/>
  <c r="G1289" i="3"/>
  <c r="H1289" i="3" s="1"/>
  <c r="G1288" i="3"/>
  <c r="H1288" i="3" s="1"/>
  <c r="G1287" i="3"/>
  <c r="H1287" i="3" s="1"/>
  <c r="G1286" i="3"/>
  <c r="H1286" i="3" s="1"/>
  <c r="G1285" i="3"/>
  <c r="H1285" i="3" s="1"/>
  <c r="G1284" i="3"/>
  <c r="H1284" i="3" s="1"/>
  <c r="G1283" i="3"/>
  <c r="H1283" i="3" s="1"/>
  <c r="G1282" i="3"/>
  <c r="H1282" i="3" s="1"/>
  <c r="G1281" i="3"/>
  <c r="H1281" i="3" s="1"/>
  <c r="G1280" i="3"/>
  <c r="H1280" i="3" s="1"/>
  <c r="G1279" i="3"/>
  <c r="H1279" i="3" s="1"/>
  <c r="G1278" i="3"/>
  <c r="H1278" i="3" s="1"/>
  <c r="G1277" i="3"/>
  <c r="H1277" i="3" s="1"/>
  <c r="G1276" i="3"/>
  <c r="H1276" i="3" s="1"/>
  <c r="G1275" i="3"/>
  <c r="H1275" i="3" s="1"/>
  <c r="G1274" i="3"/>
  <c r="H1274" i="3" s="1"/>
  <c r="G1273" i="3"/>
  <c r="H1273" i="3" s="1"/>
  <c r="G1272" i="3"/>
  <c r="H1272" i="3" s="1"/>
  <c r="G1271" i="3"/>
  <c r="H1271" i="3" s="1"/>
  <c r="G1270" i="3"/>
  <c r="H1270" i="3" s="1"/>
  <c r="G1269" i="3"/>
  <c r="H1269" i="3" s="1"/>
  <c r="G1268" i="3"/>
  <c r="H1268" i="3" s="1"/>
  <c r="G1267" i="3"/>
  <c r="H1267" i="3" s="1"/>
  <c r="G1266" i="3"/>
  <c r="H1266" i="3" s="1"/>
  <c r="G1265" i="3"/>
  <c r="H1265" i="3" s="1"/>
  <c r="G1264" i="3"/>
  <c r="H1264" i="3" s="1"/>
  <c r="G1263" i="3"/>
  <c r="H1263" i="3" s="1"/>
  <c r="G1262" i="3"/>
  <c r="H1262" i="3" s="1"/>
  <c r="G1261" i="3"/>
  <c r="H1261" i="3" s="1"/>
  <c r="G1260" i="3"/>
  <c r="H1260" i="3" s="1"/>
  <c r="G1259" i="3"/>
  <c r="H1259" i="3" s="1"/>
  <c r="G1258" i="3"/>
  <c r="H1258" i="3" s="1"/>
  <c r="G1257" i="3"/>
  <c r="H1257" i="3" s="1"/>
  <c r="G1256" i="3"/>
  <c r="H1256" i="3" s="1"/>
  <c r="G1255" i="3"/>
  <c r="H1255" i="3" s="1"/>
  <c r="G1254" i="3"/>
  <c r="H1254" i="3" s="1"/>
  <c r="G1253" i="3"/>
  <c r="H1253" i="3" s="1"/>
  <c r="G1252" i="3"/>
  <c r="H1252" i="3" s="1"/>
  <c r="G1251" i="3"/>
  <c r="H1251" i="3" s="1"/>
  <c r="G1250" i="3"/>
  <c r="H1250" i="3" s="1"/>
  <c r="G1249" i="3"/>
  <c r="H1249" i="3" s="1"/>
  <c r="G1248" i="3"/>
  <c r="H1248" i="3" s="1"/>
  <c r="G1247" i="3"/>
  <c r="H1247" i="3" s="1"/>
  <c r="G1246" i="3"/>
  <c r="H1246" i="3" s="1"/>
  <c r="G1245" i="3"/>
  <c r="H1245" i="3" s="1"/>
  <c r="G1244" i="3"/>
  <c r="H1244" i="3" s="1"/>
  <c r="G1243" i="3"/>
  <c r="H1243" i="3" s="1"/>
  <c r="G1242" i="3"/>
  <c r="H1242" i="3" s="1"/>
  <c r="G1241" i="3"/>
  <c r="H1241" i="3" s="1"/>
  <c r="G1240" i="3"/>
  <c r="H1240" i="3" s="1"/>
  <c r="G1239" i="3"/>
  <c r="H1239" i="3" s="1"/>
  <c r="G1238" i="3"/>
  <c r="H1238" i="3" s="1"/>
  <c r="G1237" i="3"/>
  <c r="H1237" i="3" s="1"/>
  <c r="G1236" i="3"/>
  <c r="H1236" i="3" s="1"/>
  <c r="G1235" i="3"/>
  <c r="H1235" i="3" s="1"/>
  <c r="G1234" i="3"/>
  <c r="H1234" i="3" s="1"/>
  <c r="G1233" i="3"/>
  <c r="H1233" i="3" s="1"/>
  <c r="G1232" i="3"/>
  <c r="H1232" i="3" s="1"/>
  <c r="G1231" i="3"/>
  <c r="H1231" i="3" s="1"/>
  <c r="G1230" i="3"/>
  <c r="H1230" i="3" s="1"/>
  <c r="G1229" i="3"/>
  <c r="H1229" i="3" s="1"/>
  <c r="G1228" i="3"/>
  <c r="H1228" i="3" s="1"/>
  <c r="G1227" i="3"/>
  <c r="H1227" i="3" s="1"/>
  <c r="G1226" i="3"/>
  <c r="H1226" i="3" s="1"/>
  <c r="G1225" i="3"/>
  <c r="H1225" i="3" s="1"/>
  <c r="G1224" i="3"/>
  <c r="H1224" i="3" s="1"/>
  <c r="G1223" i="3"/>
  <c r="H1223" i="3" s="1"/>
  <c r="G1222" i="3"/>
  <c r="H1222" i="3" s="1"/>
  <c r="G1221" i="3"/>
  <c r="H1221" i="3" s="1"/>
  <c r="G1220" i="3"/>
  <c r="H1220" i="3" s="1"/>
  <c r="G1219" i="3"/>
  <c r="H1219" i="3" s="1"/>
  <c r="G1218" i="3"/>
  <c r="H1218" i="3" s="1"/>
  <c r="G1217" i="3"/>
  <c r="H1217" i="3" s="1"/>
  <c r="G1216" i="3"/>
  <c r="H1216" i="3" s="1"/>
  <c r="G1215" i="3"/>
  <c r="H1215" i="3" s="1"/>
  <c r="G1214" i="3"/>
  <c r="H1214" i="3" s="1"/>
  <c r="G1213" i="3"/>
  <c r="H1213" i="3" s="1"/>
  <c r="G1212" i="3"/>
  <c r="H1212" i="3" s="1"/>
  <c r="G1211" i="3"/>
  <c r="H1211" i="3" s="1"/>
  <c r="G1210" i="3"/>
  <c r="H1210" i="3" s="1"/>
  <c r="G1209" i="3"/>
  <c r="H1209" i="3" s="1"/>
  <c r="G1208" i="3"/>
  <c r="H1208" i="3" s="1"/>
  <c r="G1207" i="3"/>
  <c r="H1207" i="3" s="1"/>
  <c r="G1206" i="3"/>
  <c r="H1206" i="3" s="1"/>
  <c r="G1205" i="3"/>
  <c r="H1205" i="3" s="1"/>
  <c r="G1204" i="3"/>
  <c r="H1204" i="3" s="1"/>
  <c r="G1203" i="3"/>
  <c r="H1203" i="3" s="1"/>
  <c r="G1202" i="3"/>
  <c r="H1202" i="3" s="1"/>
  <c r="G1201" i="3"/>
  <c r="H1201" i="3" s="1"/>
  <c r="G1200" i="3"/>
  <c r="H1200" i="3" s="1"/>
  <c r="G1199" i="3"/>
  <c r="H1199" i="3" s="1"/>
  <c r="G1198" i="3"/>
  <c r="H1198" i="3" s="1"/>
  <c r="G1197" i="3"/>
  <c r="H1197" i="3" s="1"/>
  <c r="G1196" i="3"/>
  <c r="H1196" i="3" s="1"/>
  <c r="G1195" i="3"/>
  <c r="H1195" i="3" s="1"/>
  <c r="G1194" i="3"/>
  <c r="H1194" i="3" s="1"/>
  <c r="G1193" i="3"/>
  <c r="H1193" i="3" s="1"/>
  <c r="G1192" i="3"/>
  <c r="H1192" i="3" s="1"/>
  <c r="G1191" i="3"/>
  <c r="H1191" i="3" s="1"/>
  <c r="G1190" i="3"/>
  <c r="H1190" i="3" s="1"/>
  <c r="G1189" i="3"/>
  <c r="H1189" i="3" s="1"/>
  <c r="G1188" i="3"/>
  <c r="H1188" i="3" s="1"/>
  <c r="G1187" i="3"/>
  <c r="H1187" i="3" s="1"/>
  <c r="G1186" i="3"/>
  <c r="H1186" i="3" s="1"/>
  <c r="G1185" i="3"/>
  <c r="H1185" i="3" s="1"/>
  <c r="G1184" i="3"/>
  <c r="H1184" i="3" s="1"/>
  <c r="G1183" i="3"/>
  <c r="H1183" i="3" s="1"/>
  <c r="G1182" i="3"/>
  <c r="H1182" i="3" s="1"/>
  <c r="G1181" i="3"/>
  <c r="H1181" i="3" s="1"/>
  <c r="G1180" i="3"/>
  <c r="H1180" i="3" s="1"/>
  <c r="G1179" i="3"/>
  <c r="H1179" i="3" s="1"/>
  <c r="G1178" i="3"/>
  <c r="H1178" i="3" s="1"/>
  <c r="G1177" i="3"/>
  <c r="H1177" i="3" s="1"/>
  <c r="G1176" i="3"/>
  <c r="H1176" i="3" s="1"/>
  <c r="G1175" i="3"/>
  <c r="H1175" i="3" s="1"/>
  <c r="G1174" i="3"/>
  <c r="H1174" i="3" s="1"/>
  <c r="G1173" i="3"/>
  <c r="H1173" i="3" s="1"/>
  <c r="G1172" i="3"/>
  <c r="H1172" i="3" s="1"/>
  <c r="G1171" i="3"/>
  <c r="H1171" i="3" s="1"/>
  <c r="G1170" i="3"/>
  <c r="H1170" i="3" s="1"/>
  <c r="G1169" i="3"/>
  <c r="H1169" i="3" s="1"/>
  <c r="G1168" i="3"/>
  <c r="H1168" i="3" s="1"/>
  <c r="G1167" i="3"/>
  <c r="H1167" i="3" s="1"/>
  <c r="G1166" i="3"/>
  <c r="H1166" i="3" s="1"/>
  <c r="G1165" i="3"/>
  <c r="H1165" i="3" s="1"/>
  <c r="G1164" i="3"/>
  <c r="H1164" i="3" s="1"/>
  <c r="G1163" i="3"/>
  <c r="H1163" i="3" s="1"/>
  <c r="G1162" i="3"/>
  <c r="H1162" i="3" s="1"/>
  <c r="G1161" i="3"/>
  <c r="H1161" i="3" s="1"/>
  <c r="G1160" i="3"/>
  <c r="H1160" i="3" s="1"/>
  <c r="G1159" i="3"/>
  <c r="H1159" i="3" s="1"/>
  <c r="G1158" i="3"/>
  <c r="H1158" i="3" s="1"/>
  <c r="G1157" i="3"/>
  <c r="H1157" i="3" s="1"/>
  <c r="G1156" i="3"/>
  <c r="H1156" i="3" s="1"/>
  <c r="G1155" i="3"/>
  <c r="H1155" i="3" s="1"/>
  <c r="G1154" i="3"/>
  <c r="H1154" i="3" s="1"/>
  <c r="G1153" i="3"/>
  <c r="H1153" i="3" s="1"/>
  <c r="G1152" i="3"/>
  <c r="H1152" i="3" s="1"/>
  <c r="G1151" i="3"/>
  <c r="H1151" i="3" s="1"/>
  <c r="G1150" i="3"/>
  <c r="H1150" i="3" s="1"/>
  <c r="G1149" i="3"/>
  <c r="H1149" i="3" s="1"/>
  <c r="G1148" i="3"/>
  <c r="H1148" i="3" s="1"/>
  <c r="G1147" i="3"/>
  <c r="H1147" i="3" s="1"/>
  <c r="G1146" i="3"/>
  <c r="H1146" i="3" s="1"/>
  <c r="G1145" i="3"/>
  <c r="H1145" i="3" s="1"/>
  <c r="G1144" i="3"/>
  <c r="H1144" i="3" s="1"/>
  <c r="G1143" i="3"/>
  <c r="H1143" i="3" s="1"/>
  <c r="G1142" i="3"/>
  <c r="H1142" i="3" s="1"/>
  <c r="G1141" i="3"/>
  <c r="H1141" i="3" s="1"/>
  <c r="G1140" i="3"/>
  <c r="H1140" i="3" s="1"/>
  <c r="G1139" i="3"/>
  <c r="H1139" i="3" s="1"/>
  <c r="G1138" i="3"/>
  <c r="H1138" i="3" s="1"/>
  <c r="G1137" i="3"/>
  <c r="H1137" i="3" s="1"/>
  <c r="G1136" i="3"/>
  <c r="H1136" i="3" s="1"/>
  <c r="G1135" i="3"/>
  <c r="H1135" i="3" s="1"/>
  <c r="G1134" i="3"/>
  <c r="H1134" i="3" s="1"/>
  <c r="G1133" i="3"/>
  <c r="H1133" i="3" s="1"/>
  <c r="G1132" i="3"/>
  <c r="H1132" i="3" s="1"/>
  <c r="G1131" i="3"/>
  <c r="H1131" i="3" s="1"/>
  <c r="G1130" i="3"/>
  <c r="H1130" i="3" s="1"/>
  <c r="G1129" i="3"/>
  <c r="H1129" i="3" s="1"/>
  <c r="G1128" i="3"/>
  <c r="H1128" i="3" s="1"/>
  <c r="G1127" i="3"/>
  <c r="H1127" i="3" s="1"/>
  <c r="G1126" i="3"/>
  <c r="H1126" i="3" s="1"/>
  <c r="G1125" i="3"/>
  <c r="H1125" i="3" s="1"/>
  <c r="G1124" i="3"/>
  <c r="H1124" i="3" s="1"/>
  <c r="G1123" i="3"/>
  <c r="H1123" i="3" s="1"/>
  <c r="G1122" i="3"/>
  <c r="H1122" i="3" s="1"/>
  <c r="G1121" i="3"/>
  <c r="H1121" i="3" s="1"/>
  <c r="G1120" i="3"/>
  <c r="H1120" i="3" s="1"/>
  <c r="G1119" i="3"/>
  <c r="H1119" i="3" s="1"/>
  <c r="G1118" i="3"/>
  <c r="H1118" i="3" s="1"/>
  <c r="G1117" i="3"/>
  <c r="H1117" i="3" s="1"/>
  <c r="G1116" i="3"/>
  <c r="H1116" i="3" s="1"/>
  <c r="G1115" i="3"/>
  <c r="H1115" i="3" s="1"/>
  <c r="G1114" i="3"/>
  <c r="H1114" i="3" s="1"/>
  <c r="G1113" i="3"/>
  <c r="H1113" i="3" s="1"/>
  <c r="G1112" i="3"/>
  <c r="H1112" i="3" s="1"/>
  <c r="G1111" i="3"/>
  <c r="H1111" i="3" s="1"/>
  <c r="G1110" i="3"/>
  <c r="H1110" i="3" s="1"/>
  <c r="G1109" i="3"/>
  <c r="H1109" i="3" s="1"/>
  <c r="G1108" i="3"/>
  <c r="H1108" i="3" s="1"/>
  <c r="G1107" i="3"/>
  <c r="H1107" i="3" s="1"/>
  <c r="G1106" i="3"/>
  <c r="H1106" i="3" s="1"/>
  <c r="G1105" i="3"/>
  <c r="H1105" i="3" s="1"/>
  <c r="G1104" i="3"/>
  <c r="H1104" i="3" s="1"/>
  <c r="G1103" i="3"/>
  <c r="H1103" i="3" s="1"/>
  <c r="G1102" i="3"/>
  <c r="H1102" i="3" s="1"/>
  <c r="G1101" i="3"/>
  <c r="H1101" i="3" s="1"/>
  <c r="G1100" i="3"/>
  <c r="H1100" i="3" s="1"/>
  <c r="G1099" i="3"/>
  <c r="H1099" i="3" s="1"/>
  <c r="G1098" i="3"/>
  <c r="H1098" i="3" s="1"/>
  <c r="G1097" i="3"/>
  <c r="H1097" i="3" s="1"/>
  <c r="G1096" i="3"/>
  <c r="H1096" i="3" s="1"/>
  <c r="G1095" i="3"/>
  <c r="H1095" i="3" s="1"/>
  <c r="G1094" i="3"/>
  <c r="H1094" i="3" s="1"/>
  <c r="G1093" i="3"/>
  <c r="H1093" i="3" s="1"/>
  <c r="G1092" i="3"/>
  <c r="H1092" i="3" s="1"/>
  <c r="G1091" i="3"/>
  <c r="H1091" i="3" s="1"/>
  <c r="G1090" i="3"/>
  <c r="H1090" i="3" s="1"/>
  <c r="G1089" i="3"/>
  <c r="H1089" i="3" s="1"/>
  <c r="G1088" i="3"/>
  <c r="H1088" i="3" s="1"/>
  <c r="G1087" i="3"/>
  <c r="H1087" i="3" s="1"/>
  <c r="G1086" i="3"/>
  <c r="H1086" i="3" s="1"/>
  <c r="G1085" i="3"/>
  <c r="H1085" i="3" s="1"/>
  <c r="G1084" i="3"/>
  <c r="H1084" i="3" s="1"/>
  <c r="G1083" i="3"/>
  <c r="H1083" i="3" s="1"/>
  <c r="G1082" i="3"/>
  <c r="H1082" i="3" s="1"/>
  <c r="G1081" i="3"/>
  <c r="H1081" i="3" s="1"/>
  <c r="G1080" i="3"/>
  <c r="H1080" i="3" s="1"/>
  <c r="G1079" i="3"/>
  <c r="H1079" i="3" s="1"/>
  <c r="G1078" i="3"/>
  <c r="H1078" i="3" s="1"/>
  <c r="G1077" i="3"/>
  <c r="H1077" i="3" s="1"/>
  <c r="G1076" i="3"/>
  <c r="H1076" i="3" s="1"/>
  <c r="G1075" i="3"/>
  <c r="H1075" i="3" s="1"/>
  <c r="G1074" i="3"/>
  <c r="H1074" i="3" s="1"/>
  <c r="G1073" i="3"/>
  <c r="H1073" i="3" s="1"/>
  <c r="G1072" i="3"/>
  <c r="H1072" i="3" s="1"/>
  <c r="G1071" i="3"/>
  <c r="H1071" i="3" s="1"/>
  <c r="G1070" i="3"/>
  <c r="H1070" i="3" s="1"/>
  <c r="G1069" i="3"/>
  <c r="H1069" i="3" s="1"/>
  <c r="G1068" i="3"/>
  <c r="H1068" i="3" s="1"/>
  <c r="G1067" i="3"/>
  <c r="H1067" i="3" s="1"/>
  <c r="G1066" i="3"/>
  <c r="H1066" i="3" s="1"/>
  <c r="G1065" i="3"/>
  <c r="H1065" i="3" s="1"/>
  <c r="G1064" i="3"/>
  <c r="H1064" i="3" s="1"/>
  <c r="G1063" i="3"/>
  <c r="H1063" i="3" s="1"/>
  <c r="G1062" i="3"/>
  <c r="H1062" i="3" s="1"/>
  <c r="G1061" i="3"/>
  <c r="H1061" i="3" s="1"/>
  <c r="G1060" i="3"/>
  <c r="H1060" i="3" s="1"/>
  <c r="G1059" i="3"/>
  <c r="H1059" i="3" s="1"/>
  <c r="G1058" i="3"/>
  <c r="H1058" i="3" s="1"/>
  <c r="G1057" i="3"/>
  <c r="H1057" i="3" s="1"/>
  <c r="G1056" i="3"/>
  <c r="H1056" i="3" s="1"/>
  <c r="G1055" i="3"/>
  <c r="H1055" i="3" s="1"/>
  <c r="G1054" i="3"/>
  <c r="H1054" i="3" s="1"/>
  <c r="G1053" i="3"/>
  <c r="H1053" i="3" s="1"/>
  <c r="G1052" i="3"/>
  <c r="H1052" i="3" s="1"/>
  <c r="G1051" i="3"/>
  <c r="H1051" i="3" s="1"/>
  <c r="G1050" i="3"/>
  <c r="H1050" i="3" s="1"/>
  <c r="G1049" i="3"/>
  <c r="H1049" i="3" s="1"/>
  <c r="G1048" i="3"/>
  <c r="H1048" i="3" s="1"/>
  <c r="G1047" i="3"/>
  <c r="H1047" i="3" s="1"/>
  <c r="G1046" i="3"/>
  <c r="H1046" i="3" s="1"/>
  <c r="G1045" i="3"/>
  <c r="H1045" i="3" s="1"/>
  <c r="G1044" i="3"/>
  <c r="H1044" i="3" s="1"/>
  <c r="G1043" i="3"/>
  <c r="H1043" i="3" s="1"/>
  <c r="G1042" i="3"/>
  <c r="H1042" i="3" s="1"/>
  <c r="G1041" i="3"/>
  <c r="H1041" i="3" s="1"/>
  <c r="G1040" i="3"/>
  <c r="H1040" i="3" s="1"/>
  <c r="G1039" i="3"/>
  <c r="H1039" i="3" s="1"/>
  <c r="G1038" i="3"/>
  <c r="H1038" i="3" s="1"/>
  <c r="G1037" i="3"/>
  <c r="H1037" i="3" s="1"/>
  <c r="G1036" i="3"/>
  <c r="H1036" i="3" s="1"/>
  <c r="G1035" i="3"/>
  <c r="H1035" i="3" s="1"/>
  <c r="G1034" i="3"/>
  <c r="H1034" i="3" s="1"/>
  <c r="G1033" i="3"/>
  <c r="H1033" i="3" s="1"/>
  <c r="G1032" i="3"/>
  <c r="H1032" i="3" s="1"/>
  <c r="G1031" i="3"/>
  <c r="H1031" i="3" s="1"/>
  <c r="G1030" i="3"/>
  <c r="H1030" i="3" s="1"/>
  <c r="G1029" i="3"/>
  <c r="H1029" i="3" s="1"/>
  <c r="G1028" i="3"/>
  <c r="H1028" i="3" s="1"/>
  <c r="G1027" i="3"/>
  <c r="H1027" i="3" s="1"/>
  <c r="G1026" i="3"/>
  <c r="H1026" i="3" s="1"/>
  <c r="G1025" i="3"/>
  <c r="H1025" i="3" s="1"/>
  <c r="G1024" i="3"/>
  <c r="H1024" i="3" s="1"/>
  <c r="G1023" i="3"/>
  <c r="H1023" i="3" s="1"/>
  <c r="G1022" i="3"/>
  <c r="H1022" i="3" s="1"/>
  <c r="G1021" i="3"/>
  <c r="H1021" i="3" s="1"/>
  <c r="G1020" i="3"/>
  <c r="H1020" i="3" s="1"/>
  <c r="G1019" i="3"/>
  <c r="H1019" i="3" s="1"/>
  <c r="G1018" i="3"/>
  <c r="H1018" i="3" s="1"/>
  <c r="G1017" i="3"/>
  <c r="H1017" i="3" s="1"/>
  <c r="G1016" i="3"/>
  <c r="H1016" i="3" s="1"/>
  <c r="G1015" i="3"/>
  <c r="H1015" i="3" s="1"/>
  <c r="G1014" i="3"/>
  <c r="H1014" i="3" s="1"/>
  <c r="G1013" i="3"/>
  <c r="H1013" i="3" s="1"/>
  <c r="G1012" i="3"/>
  <c r="H1012" i="3" s="1"/>
  <c r="G1011" i="3"/>
  <c r="H1011" i="3" s="1"/>
  <c r="G1010" i="3"/>
  <c r="H1010" i="3" s="1"/>
  <c r="G1009" i="3"/>
  <c r="H1009" i="3" s="1"/>
  <c r="G1008" i="3"/>
  <c r="H1008" i="3" s="1"/>
  <c r="G1007" i="3"/>
  <c r="H1007" i="3" s="1"/>
  <c r="G1006" i="3"/>
  <c r="H1006" i="3" s="1"/>
  <c r="G1005" i="3"/>
  <c r="H1005" i="3" s="1"/>
  <c r="G1004" i="3"/>
  <c r="H1004" i="3" s="1"/>
  <c r="G1003" i="3"/>
  <c r="H1003" i="3" s="1"/>
  <c r="G1002" i="3"/>
  <c r="H1002" i="3" s="1"/>
  <c r="G1001" i="3"/>
  <c r="H1001" i="3" s="1"/>
  <c r="G1000" i="3"/>
  <c r="H1000" i="3" s="1"/>
  <c r="G999" i="3"/>
  <c r="H999" i="3" s="1"/>
  <c r="G998" i="3"/>
  <c r="H998" i="3" s="1"/>
  <c r="G997" i="3"/>
  <c r="H997" i="3" s="1"/>
  <c r="G996" i="3"/>
  <c r="H996" i="3" s="1"/>
  <c r="G995" i="3"/>
  <c r="H995" i="3" s="1"/>
  <c r="G994" i="3"/>
  <c r="H994" i="3" s="1"/>
  <c r="G993" i="3"/>
  <c r="H993" i="3" s="1"/>
  <c r="G992" i="3"/>
  <c r="H992" i="3" s="1"/>
  <c r="G991" i="3"/>
  <c r="H991" i="3" s="1"/>
  <c r="G990" i="3"/>
  <c r="H990" i="3" s="1"/>
  <c r="G989" i="3"/>
  <c r="H989" i="3" s="1"/>
  <c r="G988" i="3"/>
  <c r="H988" i="3" s="1"/>
  <c r="G987" i="3"/>
  <c r="H987" i="3" s="1"/>
  <c r="G986" i="3"/>
  <c r="H986" i="3" s="1"/>
  <c r="G985" i="3"/>
  <c r="H985" i="3" s="1"/>
  <c r="G984" i="3"/>
  <c r="H984" i="3" s="1"/>
  <c r="G983" i="3"/>
  <c r="H983" i="3" s="1"/>
  <c r="G982" i="3"/>
  <c r="H982" i="3" s="1"/>
  <c r="G981" i="3"/>
  <c r="H981" i="3" s="1"/>
  <c r="G980" i="3"/>
  <c r="H980" i="3" s="1"/>
  <c r="G979" i="3"/>
  <c r="H979" i="3" s="1"/>
  <c r="G978" i="3"/>
  <c r="H978" i="3" s="1"/>
  <c r="G977" i="3"/>
  <c r="H977" i="3" s="1"/>
  <c r="G976" i="3"/>
  <c r="H976" i="3" s="1"/>
  <c r="G975" i="3"/>
  <c r="H975" i="3" s="1"/>
  <c r="G974" i="3"/>
  <c r="H974" i="3" s="1"/>
  <c r="G973" i="3"/>
  <c r="H973" i="3" s="1"/>
  <c r="G972" i="3"/>
  <c r="H972" i="3" s="1"/>
  <c r="G971" i="3"/>
  <c r="H971" i="3" s="1"/>
  <c r="G970" i="3"/>
  <c r="H970" i="3" s="1"/>
  <c r="G969" i="3"/>
  <c r="H969" i="3" s="1"/>
  <c r="G968" i="3"/>
  <c r="H968" i="3" s="1"/>
  <c r="G967" i="3"/>
  <c r="H967" i="3" s="1"/>
  <c r="G966" i="3"/>
  <c r="H966" i="3" s="1"/>
  <c r="G965" i="3"/>
  <c r="H965" i="3" s="1"/>
  <c r="G964" i="3"/>
  <c r="H964" i="3" s="1"/>
  <c r="G963" i="3"/>
  <c r="H963" i="3" s="1"/>
  <c r="G962" i="3"/>
  <c r="H962" i="3" s="1"/>
  <c r="G961" i="3"/>
  <c r="H961" i="3" s="1"/>
  <c r="G960" i="3"/>
  <c r="H960" i="3" s="1"/>
  <c r="G959" i="3"/>
  <c r="H959" i="3" s="1"/>
  <c r="G958" i="3"/>
  <c r="H958" i="3" s="1"/>
  <c r="G957" i="3"/>
  <c r="H957" i="3" s="1"/>
  <c r="G956" i="3"/>
  <c r="H956" i="3" s="1"/>
  <c r="G955" i="3"/>
  <c r="H955" i="3" s="1"/>
  <c r="G954" i="3"/>
  <c r="H954" i="3" s="1"/>
  <c r="G953" i="3"/>
  <c r="H953" i="3" s="1"/>
  <c r="G952" i="3"/>
  <c r="H952" i="3" s="1"/>
  <c r="G951" i="3"/>
  <c r="H951" i="3" s="1"/>
  <c r="G950" i="3"/>
  <c r="H950" i="3" s="1"/>
  <c r="G949" i="3"/>
  <c r="H949" i="3" s="1"/>
  <c r="G948" i="3"/>
  <c r="H948" i="3" s="1"/>
  <c r="G947" i="3"/>
  <c r="H947" i="3" s="1"/>
  <c r="G946" i="3"/>
  <c r="H946" i="3" s="1"/>
  <c r="G945" i="3"/>
  <c r="H945" i="3" s="1"/>
  <c r="G944" i="3"/>
  <c r="H944" i="3" s="1"/>
  <c r="G943" i="3"/>
  <c r="H943" i="3" s="1"/>
  <c r="G942" i="3"/>
  <c r="H942" i="3" s="1"/>
  <c r="G941" i="3"/>
  <c r="H941" i="3" s="1"/>
  <c r="G940" i="3"/>
  <c r="H940" i="3" s="1"/>
  <c r="G939" i="3"/>
  <c r="H939" i="3" s="1"/>
  <c r="G938" i="3"/>
  <c r="H938" i="3" s="1"/>
  <c r="G937" i="3"/>
  <c r="H937" i="3" s="1"/>
  <c r="G936" i="3"/>
  <c r="H936" i="3" s="1"/>
  <c r="G935" i="3"/>
  <c r="H935" i="3" s="1"/>
  <c r="G934" i="3"/>
  <c r="H934" i="3" s="1"/>
  <c r="G933" i="3"/>
  <c r="H933" i="3" s="1"/>
  <c r="G932" i="3"/>
  <c r="H932" i="3" s="1"/>
  <c r="G931" i="3"/>
  <c r="H931" i="3" s="1"/>
  <c r="G930" i="3"/>
  <c r="H930" i="3" s="1"/>
  <c r="G929" i="3"/>
  <c r="H929" i="3" s="1"/>
  <c r="G928" i="3"/>
  <c r="H928" i="3" s="1"/>
  <c r="G927" i="3"/>
  <c r="H927" i="3" s="1"/>
  <c r="G926" i="3"/>
  <c r="H926" i="3" s="1"/>
  <c r="G925" i="3"/>
  <c r="H925" i="3" s="1"/>
  <c r="G924" i="3"/>
  <c r="H924" i="3" s="1"/>
  <c r="G923" i="3"/>
  <c r="H923" i="3" s="1"/>
  <c r="G922" i="3"/>
  <c r="H922" i="3" s="1"/>
  <c r="G921" i="3"/>
  <c r="H921" i="3" s="1"/>
  <c r="G920" i="3"/>
  <c r="H920" i="3" s="1"/>
  <c r="G919" i="3"/>
  <c r="H919" i="3" s="1"/>
  <c r="G918" i="3"/>
  <c r="H918" i="3" s="1"/>
  <c r="G917" i="3"/>
  <c r="H917" i="3" s="1"/>
  <c r="G916" i="3"/>
  <c r="H916" i="3" s="1"/>
  <c r="G915" i="3"/>
  <c r="H915" i="3" s="1"/>
  <c r="G914" i="3"/>
  <c r="H914" i="3" s="1"/>
  <c r="G913" i="3"/>
  <c r="H913" i="3" s="1"/>
  <c r="G912" i="3"/>
  <c r="H912" i="3" s="1"/>
  <c r="G911" i="3"/>
  <c r="H911" i="3" s="1"/>
  <c r="G910" i="3"/>
  <c r="H910" i="3" s="1"/>
  <c r="G909" i="3"/>
  <c r="H909" i="3" s="1"/>
  <c r="G908" i="3"/>
  <c r="H908" i="3" s="1"/>
  <c r="G907" i="3"/>
  <c r="H907" i="3" s="1"/>
  <c r="G906" i="3"/>
  <c r="H906" i="3" s="1"/>
  <c r="G905" i="3"/>
  <c r="H905" i="3" s="1"/>
  <c r="G904" i="3"/>
  <c r="H904" i="3" s="1"/>
  <c r="G903" i="3"/>
  <c r="H903" i="3" s="1"/>
  <c r="G902" i="3"/>
  <c r="H902" i="3" s="1"/>
  <c r="G901" i="3"/>
  <c r="H901" i="3" s="1"/>
  <c r="G900" i="3"/>
  <c r="H900" i="3" s="1"/>
  <c r="G899" i="3"/>
  <c r="H899" i="3" s="1"/>
  <c r="G898" i="3"/>
  <c r="H898" i="3" s="1"/>
  <c r="G897" i="3"/>
  <c r="H897" i="3" s="1"/>
  <c r="G896" i="3"/>
  <c r="H896" i="3" s="1"/>
  <c r="G895" i="3"/>
  <c r="H895" i="3" s="1"/>
  <c r="G894" i="3"/>
  <c r="H894" i="3" s="1"/>
  <c r="G893" i="3"/>
  <c r="H893" i="3" s="1"/>
  <c r="G892" i="3"/>
  <c r="H892" i="3" s="1"/>
  <c r="G891" i="3"/>
  <c r="H891" i="3" s="1"/>
  <c r="G890" i="3"/>
  <c r="H890" i="3" s="1"/>
  <c r="G889" i="3"/>
  <c r="H889" i="3" s="1"/>
  <c r="G888" i="3"/>
  <c r="H888" i="3" s="1"/>
  <c r="G887" i="3"/>
  <c r="H887" i="3" s="1"/>
  <c r="G886" i="3"/>
  <c r="H886" i="3" s="1"/>
  <c r="G885" i="3"/>
  <c r="H885" i="3" s="1"/>
  <c r="G884" i="3"/>
  <c r="H884" i="3" s="1"/>
  <c r="G883" i="3"/>
  <c r="H883" i="3" s="1"/>
  <c r="G882" i="3"/>
  <c r="H882" i="3" s="1"/>
  <c r="G881" i="3"/>
  <c r="H881" i="3" s="1"/>
  <c r="G880" i="3"/>
  <c r="H880" i="3" s="1"/>
  <c r="G879" i="3"/>
  <c r="H879" i="3" s="1"/>
  <c r="G878" i="3"/>
  <c r="H878" i="3" s="1"/>
  <c r="G877" i="3"/>
  <c r="H877" i="3" s="1"/>
  <c r="G876" i="3"/>
  <c r="H876" i="3" s="1"/>
  <c r="G875" i="3"/>
  <c r="H875" i="3" s="1"/>
  <c r="G874" i="3"/>
  <c r="H874" i="3" s="1"/>
  <c r="G873" i="3"/>
  <c r="H873" i="3" s="1"/>
  <c r="G872" i="3"/>
  <c r="H872" i="3" s="1"/>
  <c r="G871" i="3"/>
  <c r="H871" i="3" s="1"/>
  <c r="G870" i="3"/>
  <c r="H870" i="3" s="1"/>
  <c r="G869" i="3"/>
  <c r="H869" i="3" s="1"/>
  <c r="G868" i="3"/>
  <c r="H868" i="3" s="1"/>
  <c r="G867" i="3"/>
  <c r="H867" i="3" s="1"/>
  <c r="G866" i="3"/>
  <c r="H866" i="3" s="1"/>
  <c r="G865" i="3"/>
  <c r="H865" i="3" s="1"/>
  <c r="G864" i="3"/>
  <c r="H864" i="3" s="1"/>
  <c r="G863" i="3"/>
  <c r="H863" i="3" s="1"/>
  <c r="G862" i="3"/>
  <c r="H862" i="3" s="1"/>
  <c r="G861" i="3"/>
  <c r="H861" i="3" s="1"/>
  <c r="G860" i="3"/>
  <c r="H860" i="3" s="1"/>
  <c r="G859" i="3"/>
  <c r="H859" i="3" s="1"/>
  <c r="G858" i="3"/>
  <c r="H858" i="3" s="1"/>
  <c r="G857" i="3"/>
  <c r="H857" i="3" s="1"/>
  <c r="G856" i="3"/>
  <c r="H856" i="3" s="1"/>
  <c r="G855" i="3"/>
  <c r="H855" i="3" s="1"/>
  <c r="G854" i="3"/>
  <c r="H854" i="3" s="1"/>
  <c r="G853" i="3"/>
  <c r="H853" i="3" s="1"/>
  <c r="G852" i="3"/>
  <c r="H852" i="3" s="1"/>
  <c r="G851" i="3"/>
  <c r="H851" i="3" s="1"/>
  <c r="G850" i="3"/>
  <c r="H850" i="3" s="1"/>
  <c r="G849" i="3"/>
  <c r="H849" i="3" s="1"/>
  <c r="G848" i="3"/>
  <c r="H848" i="3" s="1"/>
  <c r="G847" i="3"/>
  <c r="H847" i="3" s="1"/>
  <c r="G846" i="3"/>
  <c r="H846" i="3" s="1"/>
  <c r="G845" i="3"/>
  <c r="H845" i="3" s="1"/>
  <c r="G844" i="3"/>
  <c r="H844" i="3" s="1"/>
  <c r="G843" i="3"/>
  <c r="H843" i="3" s="1"/>
  <c r="G842" i="3"/>
  <c r="H842" i="3" s="1"/>
  <c r="G841" i="3"/>
  <c r="H841" i="3" s="1"/>
  <c r="G840" i="3"/>
  <c r="H840" i="3" s="1"/>
  <c r="G839" i="3"/>
  <c r="H839" i="3" s="1"/>
  <c r="G838" i="3"/>
  <c r="H838" i="3" s="1"/>
  <c r="G837" i="3"/>
  <c r="H837" i="3" s="1"/>
  <c r="G836" i="3"/>
  <c r="H836" i="3" s="1"/>
  <c r="G835" i="3"/>
  <c r="H835" i="3" s="1"/>
  <c r="G834" i="3"/>
  <c r="H834" i="3" s="1"/>
  <c r="G833" i="3"/>
  <c r="H833" i="3" s="1"/>
  <c r="G832" i="3"/>
  <c r="H832" i="3" s="1"/>
  <c r="G831" i="3"/>
  <c r="H831" i="3" s="1"/>
  <c r="G830" i="3"/>
  <c r="H830" i="3" s="1"/>
  <c r="G829" i="3"/>
  <c r="H829" i="3" s="1"/>
  <c r="G828" i="3"/>
  <c r="H828" i="3" s="1"/>
  <c r="G827" i="3"/>
  <c r="H827" i="3" s="1"/>
  <c r="G826" i="3"/>
  <c r="H826" i="3" s="1"/>
  <c r="G825" i="3"/>
  <c r="H825" i="3" s="1"/>
  <c r="G824" i="3"/>
  <c r="H824" i="3" s="1"/>
  <c r="G823" i="3"/>
  <c r="H823" i="3" s="1"/>
  <c r="G822" i="3"/>
  <c r="H822" i="3" s="1"/>
  <c r="G821" i="3"/>
  <c r="H821" i="3" s="1"/>
  <c r="G820" i="3"/>
  <c r="H820" i="3" s="1"/>
  <c r="G819" i="3"/>
  <c r="H819" i="3" s="1"/>
  <c r="G818" i="3"/>
  <c r="H818" i="3" s="1"/>
  <c r="G817" i="3"/>
  <c r="H817" i="3" s="1"/>
  <c r="G816" i="3"/>
  <c r="H816" i="3" s="1"/>
  <c r="G815" i="3"/>
  <c r="H815" i="3" s="1"/>
  <c r="G814" i="3"/>
  <c r="H814" i="3" s="1"/>
  <c r="G813" i="3"/>
  <c r="H813" i="3" s="1"/>
  <c r="G812" i="3"/>
  <c r="H812" i="3" s="1"/>
  <c r="G811" i="3"/>
  <c r="H811" i="3" s="1"/>
  <c r="G810" i="3"/>
  <c r="H810" i="3" s="1"/>
  <c r="G809" i="3"/>
  <c r="H809" i="3" s="1"/>
  <c r="G808" i="3"/>
  <c r="H808" i="3" s="1"/>
  <c r="G807" i="3"/>
  <c r="H807" i="3" s="1"/>
  <c r="G806" i="3"/>
  <c r="H806" i="3" s="1"/>
  <c r="G805" i="3"/>
  <c r="H805" i="3" s="1"/>
  <c r="G804" i="3"/>
  <c r="H804" i="3" s="1"/>
  <c r="G803" i="3"/>
  <c r="H803" i="3" s="1"/>
  <c r="G802" i="3"/>
  <c r="H802" i="3" s="1"/>
  <c r="G801" i="3"/>
  <c r="H801" i="3" s="1"/>
  <c r="G800" i="3"/>
  <c r="H800" i="3" s="1"/>
  <c r="G799" i="3"/>
  <c r="H799" i="3" s="1"/>
  <c r="G798" i="3"/>
  <c r="H798" i="3" s="1"/>
  <c r="G797" i="3"/>
  <c r="H797" i="3" s="1"/>
  <c r="G796" i="3"/>
  <c r="H796" i="3" s="1"/>
  <c r="G795" i="3"/>
  <c r="H795" i="3" s="1"/>
  <c r="G794" i="3"/>
  <c r="H794" i="3" s="1"/>
  <c r="G793" i="3"/>
  <c r="H793" i="3" s="1"/>
  <c r="G792" i="3"/>
  <c r="H792" i="3" s="1"/>
  <c r="G791" i="3"/>
  <c r="H791" i="3" s="1"/>
  <c r="G790" i="3"/>
  <c r="H790" i="3" s="1"/>
  <c r="G789" i="3"/>
  <c r="H789" i="3" s="1"/>
  <c r="G788" i="3"/>
  <c r="H788" i="3" s="1"/>
  <c r="G787" i="3"/>
  <c r="H787" i="3" s="1"/>
  <c r="G786" i="3"/>
  <c r="H786" i="3" s="1"/>
  <c r="G785" i="3"/>
  <c r="H785" i="3" s="1"/>
  <c r="G784" i="3"/>
  <c r="H784" i="3" s="1"/>
  <c r="G783" i="3"/>
  <c r="H783" i="3" s="1"/>
  <c r="G782" i="3"/>
  <c r="H782" i="3" s="1"/>
  <c r="G781" i="3"/>
  <c r="H781" i="3" s="1"/>
  <c r="G780" i="3"/>
  <c r="H780" i="3" s="1"/>
  <c r="G779" i="3"/>
  <c r="H779" i="3" s="1"/>
  <c r="G778" i="3"/>
  <c r="H778" i="3" s="1"/>
  <c r="G777" i="3"/>
  <c r="H777" i="3" s="1"/>
  <c r="G776" i="3"/>
  <c r="H776" i="3" s="1"/>
  <c r="G775" i="3"/>
  <c r="H775" i="3" s="1"/>
  <c r="G774" i="3"/>
  <c r="H774" i="3" s="1"/>
  <c r="G773" i="3"/>
  <c r="H773" i="3" s="1"/>
  <c r="G772" i="3"/>
  <c r="H772" i="3" s="1"/>
  <c r="G771" i="3"/>
  <c r="H771" i="3" s="1"/>
  <c r="G770" i="3"/>
  <c r="H770" i="3" s="1"/>
  <c r="G769" i="3"/>
  <c r="H769" i="3" s="1"/>
  <c r="G768" i="3"/>
  <c r="H768" i="3" s="1"/>
  <c r="G767" i="3"/>
  <c r="H767" i="3" s="1"/>
  <c r="G766" i="3"/>
  <c r="H766" i="3" s="1"/>
  <c r="G765" i="3"/>
  <c r="H765" i="3" s="1"/>
  <c r="G764" i="3"/>
  <c r="H764" i="3" s="1"/>
  <c r="G763" i="3"/>
  <c r="H763" i="3" s="1"/>
  <c r="G762" i="3"/>
  <c r="H762" i="3" s="1"/>
  <c r="G761" i="3"/>
  <c r="H761" i="3" s="1"/>
  <c r="G760" i="3"/>
  <c r="H760" i="3" s="1"/>
  <c r="G759" i="3"/>
  <c r="H759" i="3" s="1"/>
  <c r="G758" i="3"/>
  <c r="H758" i="3" s="1"/>
  <c r="G757" i="3"/>
  <c r="H757" i="3" s="1"/>
  <c r="G756" i="3"/>
  <c r="H756" i="3" s="1"/>
  <c r="G755" i="3"/>
  <c r="H755" i="3" s="1"/>
  <c r="G754" i="3"/>
  <c r="H754" i="3" s="1"/>
  <c r="G753" i="3"/>
  <c r="H753" i="3" s="1"/>
  <c r="G752" i="3"/>
  <c r="H752" i="3" s="1"/>
  <c r="G751" i="3"/>
  <c r="H751" i="3" s="1"/>
  <c r="G750" i="3"/>
  <c r="H750" i="3" s="1"/>
  <c r="G749" i="3"/>
  <c r="H749" i="3" s="1"/>
  <c r="G748" i="3"/>
  <c r="H748" i="3" s="1"/>
  <c r="G747" i="3"/>
  <c r="H747" i="3" s="1"/>
  <c r="G746" i="3"/>
  <c r="H746" i="3" s="1"/>
  <c r="G745" i="3"/>
  <c r="H745" i="3" s="1"/>
  <c r="G744" i="3"/>
  <c r="H744" i="3" s="1"/>
  <c r="G743" i="3"/>
  <c r="H743" i="3" s="1"/>
  <c r="G742" i="3"/>
  <c r="H742" i="3" s="1"/>
  <c r="G741" i="3"/>
  <c r="H741" i="3" s="1"/>
  <c r="G740" i="3"/>
  <c r="H740" i="3" s="1"/>
  <c r="G739" i="3"/>
  <c r="H739" i="3" s="1"/>
  <c r="G738" i="3"/>
  <c r="H738" i="3" s="1"/>
  <c r="G737" i="3"/>
  <c r="H737" i="3" s="1"/>
  <c r="G736" i="3"/>
  <c r="H736" i="3" s="1"/>
  <c r="G735" i="3"/>
  <c r="H735" i="3" s="1"/>
  <c r="G734" i="3"/>
  <c r="H734" i="3" s="1"/>
  <c r="G733" i="3"/>
  <c r="H733" i="3" s="1"/>
  <c r="G732" i="3"/>
  <c r="H732" i="3" s="1"/>
  <c r="G731" i="3"/>
  <c r="H731" i="3" s="1"/>
  <c r="G730" i="3"/>
  <c r="H730" i="3" s="1"/>
  <c r="G729" i="3"/>
  <c r="H729" i="3" s="1"/>
  <c r="G728" i="3"/>
  <c r="H728" i="3" s="1"/>
  <c r="G727" i="3"/>
  <c r="H727" i="3" s="1"/>
  <c r="G726" i="3"/>
  <c r="H726" i="3" s="1"/>
  <c r="G725" i="3"/>
  <c r="H725" i="3" s="1"/>
  <c r="G724" i="3"/>
  <c r="H724" i="3" s="1"/>
  <c r="G723" i="3"/>
  <c r="H723" i="3" s="1"/>
  <c r="G722" i="3"/>
  <c r="H722" i="3" s="1"/>
  <c r="G721" i="3"/>
  <c r="H721" i="3" s="1"/>
  <c r="G720" i="3"/>
  <c r="H720" i="3" s="1"/>
  <c r="G719" i="3"/>
  <c r="H719" i="3" s="1"/>
  <c r="G718" i="3"/>
  <c r="H718" i="3" s="1"/>
  <c r="G717" i="3"/>
  <c r="H717" i="3" s="1"/>
  <c r="G716" i="3"/>
  <c r="H716" i="3" s="1"/>
  <c r="G715" i="3"/>
  <c r="H715" i="3" s="1"/>
  <c r="G714" i="3"/>
  <c r="H714" i="3" s="1"/>
  <c r="G713" i="3"/>
  <c r="H713" i="3" s="1"/>
  <c r="G712" i="3"/>
  <c r="H712" i="3" s="1"/>
  <c r="G711" i="3"/>
  <c r="H711" i="3" s="1"/>
  <c r="G710" i="3"/>
  <c r="H710" i="3" s="1"/>
  <c r="G709" i="3"/>
  <c r="H709" i="3" s="1"/>
  <c r="G708" i="3"/>
  <c r="H708" i="3" s="1"/>
  <c r="G707" i="3"/>
  <c r="H707" i="3" s="1"/>
  <c r="G706" i="3"/>
  <c r="H706" i="3" s="1"/>
  <c r="G705" i="3"/>
  <c r="H705" i="3" s="1"/>
  <c r="G704" i="3"/>
  <c r="H704" i="3" s="1"/>
  <c r="G703" i="3"/>
  <c r="H703" i="3" s="1"/>
  <c r="G702" i="3"/>
  <c r="H702" i="3" s="1"/>
  <c r="G701" i="3"/>
  <c r="H701" i="3" s="1"/>
  <c r="G700" i="3"/>
  <c r="H700" i="3" s="1"/>
  <c r="G699" i="3"/>
  <c r="H699" i="3" s="1"/>
  <c r="G698" i="3"/>
  <c r="H698" i="3" s="1"/>
  <c r="G697" i="3"/>
  <c r="H697" i="3" s="1"/>
  <c r="G696" i="3"/>
  <c r="H696" i="3" s="1"/>
  <c r="G695" i="3"/>
  <c r="H695" i="3" s="1"/>
  <c r="G694" i="3"/>
  <c r="H694" i="3" s="1"/>
  <c r="G693" i="3"/>
  <c r="H693" i="3" s="1"/>
  <c r="G692" i="3"/>
  <c r="H692" i="3" s="1"/>
  <c r="G691" i="3"/>
  <c r="H691" i="3" s="1"/>
  <c r="G690" i="3"/>
  <c r="H690" i="3" s="1"/>
  <c r="G689" i="3"/>
  <c r="H689" i="3" s="1"/>
  <c r="G688" i="3"/>
  <c r="H688" i="3" s="1"/>
  <c r="G687" i="3"/>
  <c r="H687" i="3" s="1"/>
  <c r="G686" i="3"/>
  <c r="H686" i="3" s="1"/>
  <c r="G685" i="3"/>
  <c r="H685" i="3" s="1"/>
  <c r="G684" i="3"/>
  <c r="H684" i="3" s="1"/>
  <c r="G683" i="3"/>
  <c r="H683" i="3" s="1"/>
  <c r="G682" i="3"/>
  <c r="H682" i="3" s="1"/>
  <c r="G681" i="3"/>
  <c r="H681" i="3" s="1"/>
  <c r="G680" i="3"/>
  <c r="H680" i="3" s="1"/>
  <c r="G679" i="3"/>
  <c r="H679" i="3" s="1"/>
  <c r="G678" i="3"/>
  <c r="H678" i="3" s="1"/>
  <c r="G677" i="3"/>
  <c r="H677" i="3" s="1"/>
  <c r="G676" i="3"/>
  <c r="H676" i="3" s="1"/>
  <c r="G675" i="3"/>
  <c r="H675" i="3" s="1"/>
  <c r="G674" i="3"/>
  <c r="H674" i="3" s="1"/>
  <c r="G673" i="3"/>
  <c r="H673" i="3" s="1"/>
  <c r="G672" i="3"/>
  <c r="H672" i="3" s="1"/>
  <c r="G671" i="3"/>
  <c r="H671" i="3" s="1"/>
  <c r="G670" i="3"/>
  <c r="H670" i="3" s="1"/>
  <c r="G669" i="3"/>
  <c r="H669" i="3" s="1"/>
  <c r="G668" i="3"/>
  <c r="H668" i="3" s="1"/>
  <c r="G667" i="3"/>
  <c r="H667" i="3" s="1"/>
  <c r="G666" i="3"/>
  <c r="H666" i="3" s="1"/>
  <c r="G665" i="3"/>
  <c r="H665" i="3" s="1"/>
  <c r="G664" i="3"/>
  <c r="H664" i="3" s="1"/>
  <c r="G663" i="3"/>
  <c r="H663" i="3" s="1"/>
  <c r="G662" i="3"/>
  <c r="H662" i="3" s="1"/>
  <c r="G661" i="3"/>
  <c r="H661" i="3" s="1"/>
  <c r="G660" i="3"/>
  <c r="H660" i="3" s="1"/>
  <c r="G659" i="3"/>
  <c r="H659" i="3" s="1"/>
  <c r="G658" i="3"/>
  <c r="H658" i="3" s="1"/>
  <c r="G657" i="3"/>
  <c r="H657" i="3" s="1"/>
  <c r="G656" i="3"/>
  <c r="H656" i="3" s="1"/>
  <c r="G655" i="3"/>
  <c r="H655" i="3" s="1"/>
  <c r="G654" i="3"/>
  <c r="H654" i="3" s="1"/>
  <c r="G653" i="3"/>
  <c r="H653" i="3" s="1"/>
  <c r="G652" i="3"/>
  <c r="H652" i="3" s="1"/>
  <c r="G651" i="3"/>
  <c r="H651" i="3" s="1"/>
  <c r="G650" i="3"/>
  <c r="H650" i="3" s="1"/>
  <c r="G649" i="3"/>
  <c r="H649" i="3" s="1"/>
  <c r="G648" i="3"/>
  <c r="H648" i="3" s="1"/>
  <c r="G647" i="3"/>
  <c r="H647" i="3" s="1"/>
  <c r="G646" i="3"/>
  <c r="H646" i="3" s="1"/>
  <c r="G645" i="3"/>
  <c r="H645" i="3" s="1"/>
  <c r="G644" i="3"/>
  <c r="H644" i="3" s="1"/>
  <c r="G643" i="3"/>
  <c r="H643" i="3" s="1"/>
  <c r="G642" i="3"/>
  <c r="H642" i="3" s="1"/>
  <c r="G641" i="3"/>
  <c r="H641" i="3" s="1"/>
  <c r="G640" i="3"/>
  <c r="H640" i="3" s="1"/>
  <c r="G639" i="3"/>
  <c r="H639" i="3" s="1"/>
  <c r="G638" i="3"/>
  <c r="H638" i="3" s="1"/>
  <c r="G637" i="3"/>
  <c r="H637" i="3" s="1"/>
  <c r="G636" i="3"/>
  <c r="H636" i="3" s="1"/>
  <c r="G635" i="3"/>
  <c r="H635" i="3" s="1"/>
  <c r="G634" i="3"/>
  <c r="H634" i="3" s="1"/>
  <c r="G633" i="3"/>
  <c r="H633" i="3" s="1"/>
  <c r="G632" i="3"/>
  <c r="H632" i="3" s="1"/>
  <c r="G631" i="3"/>
  <c r="H631" i="3" s="1"/>
  <c r="G630" i="3"/>
  <c r="H630" i="3" s="1"/>
  <c r="G629" i="3"/>
  <c r="H629" i="3" s="1"/>
  <c r="G628" i="3"/>
  <c r="H628" i="3" s="1"/>
  <c r="G627" i="3"/>
  <c r="H627" i="3" s="1"/>
  <c r="G626" i="3"/>
  <c r="H626" i="3" s="1"/>
  <c r="G625" i="3"/>
  <c r="H625" i="3" s="1"/>
  <c r="G624" i="3"/>
  <c r="H624" i="3" s="1"/>
  <c r="G623" i="3"/>
  <c r="H623" i="3" s="1"/>
  <c r="G622" i="3"/>
  <c r="H622" i="3" s="1"/>
  <c r="G621" i="3"/>
  <c r="H621" i="3" s="1"/>
  <c r="G620" i="3"/>
  <c r="H620" i="3" s="1"/>
  <c r="G619" i="3"/>
  <c r="H619" i="3" s="1"/>
  <c r="G618" i="3"/>
  <c r="H618" i="3" s="1"/>
  <c r="G617" i="3"/>
  <c r="H617" i="3" s="1"/>
  <c r="G616" i="3"/>
  <c r="H616" i="3" s="1"/>
  <c r="G615" i="3"/>
  <c r="H615" i="3" s="1"/>
  <c r="G614" i="3"/>
  <c r="H614" i="3" s="1"/>
  <c r="G613" i="3"/>
  <c r="H613" i="3" s="1"/>
  <c r="G612" i="3"/>
  <c r="H612" i="3" s="1"/>
  <c r="G611" i="3"/>
  <c r="H611" i="3" s="1"/>
  <c r="G610" i="3"/>
  <c r="H610" i="3" s="1"/>
  <c r="G609" i="3"/>
  <c r="H609" i="3" s="1"/>
  <c r="G608" i="3"/>
  <c r="H608" i="3" s="1"/>
  <c r="G607" i="3"/>
  <c r="H607" i="3" s="1"/>
  <c r="G606" i="3"/>
  <c r="H606" i="3" s="1"/>
  <c r="G605" i="3"/>
  <c r="H605" i="3" s="1"/>
  <c r="G604" i="3"/>
  <c r="H604" i="3" s="1"/>
  <c r="G603" i="3"/>
  <c r="H603" i="3" s="1"/>
  <c r="G602" i="3"/>
  <c r="H602" i="3" s="1"/>
  <c r="G601" i="3"/>
  <c r="H601" i="3" s="1"/>
  <c r="G600" i="3"/>
  <c r="H600" i="3" s="1"/>
  <c r="G599" i="3"/>
  <c r="H599" i="3" s="1"/>
  <c r="G598" i="3"/>
  <c r="H598" i="3" s="1"/>
  <c r="G597" i="3"/>
  <c r="H597" i="3" s="1"/>
  <c r="G596" i="3"/>
  <c r="H596" i="3" s="1"/>
  <c r="G595" i="3"/>
  <c r="H595" i="3" s="1"/>
  <c r="G594" i="3"/>
  <c r="H594" i="3" s="1"/>
  <c r="G593" i="3"/>
  <c r="H593" i="3" s="1"/>
  <c r="G592" i="3"/>
  <c r="H592" i="3" s="1"/>
  <c r="G591" i="3"/>
  <c r="H591" i="3" s="1"/>
  <c r="G590" i="3"/>
  <c r="H590" i="3" s="1"/>
  <c r="G589" i="3"/>
  <c r="H589" i="3" s="1"/>
  <c r="G588" i="3"/>
  <c r="H588" i="3" s="1"/>
  <c r="G587" i="3"/>
  <c r="H587" i="3" s="1"/>
  <c r="G586" i="3"/>
  <c r="H586" i="3" s="1"/>
  <c r="G585" i="3"/>
  <c r="H585" i="3" s="1"/>
  <c r="G584" i="3"/>
  <c r="H584" i="3" s="1"/>
  <c r="G583" i="3"/>
  <c r="H583" i="3" s="1"/>
  <c r="G582" i="3"/>
  <c r="H582" i="3" s="1"/>
  <c r="G581" i="3"/>
  <c r="H581" i="3" s="1"/>
  <c r="G580" i="3"/>
  <c r="H580" i="3" s="1"/>
  <c r="G579" i="3"/>
  <c r="H579" i="3" s="1"/>
  <c r="G578" i="3"/>
  <c r="H578" i="3" s="1"/>
  <c r="G577" i="3"/>
  <c r="H577" i="3" s="1"/>
  <c r="G576" i="3"/>
  <c r="H576" i="3" s="1"/>
  <c r="G575" i="3"/>
  <c r="H575" i="3" s="1"/>
  <c r="G574" i="3"/>
  <c r="H574" i="3" s="1"/>
  <c r="G573" i="3"/>
  <c r="H573" i="3" s="1"/>
  <c r="G572" i="3"/>
  <c r="H572" i="3" s="1"/>
  <c r="G571" i="3"/>
  <c r="H571" i="3" s="1"/>
  <c r="G570" i="3"/>
  <c r="H570" i="3" s="1"/>
  <c r="G569" i="3"/>
  <c r="H569" i="3" s="1"/>
  <c r="G568" i="3"/>
  <c r="H568" i="3" s="1"/>
  <c r="G567" i="3"/>
  <c r="H567" i="3" s="1"/>
  <c r="G566" i="3"/>
  <c r="H566" i="3" s="1"/>
  <c r="G565" i="3"/>
  <c r="H565" i="3" s="1"/>
  <c r="G564" i="3"/>
  <c r="H564" i="3" s="1"/>
  <c r="G563" i="3"/>
  <c r="H563" i="3" s="1"/>
  <c r="G562" i="3"/>
  <c r="H562" i="3" s="1"/>
  <c r="G561" i="3"/>
  <c r="H561" i="3" s="1"/>
  <c r="G560" i="3"/>
  <c r="H560" i="3" s="1"/>
  <c r="G559" i="3"/>
  <c r="H559" i="3" s="1"/>
  <c r="G558" i="3"/>
  <c r="H558" i="3" s="1"/>
  <c r="G557" i="3"/>
  <c r="H557" i="3" s="1"/>
  <c r="G556" i="3"/>
  <c r="H556" i="3" s="1"/>
  <c r="G555" i="3"/>
  <c r="H555" i="3" s="1"/>
  <c r="G554" i="3"/>
  <c r="H554" i="3" s="1"/>
  <c r="G553" i="3"/>
  <c r="H553" i="3" s="1"/>
  <c r="G552" i="3"/>
  <c r="H552" i="3" s="1"/>
  <c r="G551" i="3"/>
  <c r="H551" i="3" s="1"/>
  <c r="G550" i="3"/>
  <c r="H550" i="3" s="1"/>
  <c r="G549" i="3"/>
  <c r="H549" i="3" s="1"/>
  <c r="G548" i="3"/>
  <c r="H548" i="3" s="1"/>
  <c r="G547" i="3"/>
  <c r="H547" i="3" s="1"/>
  <c r="G546" i="3"/>
  <c r="H546" i="3" s="1"/>
  <c r="G545" i="3"/>
  <c r="H545" i="3" s="1"/>
  <c r="G544" i="3"/>
  <c r="H544" i="3" s="1"/>
  <c r="G543" i="3"/>
  <c r="H543" i="3" s="1"/>
  <c r="G542" i="3"/>
  <c r="H542" i="3" s="1"/>
  <c r="G541" i="3"/>
  <c r="H541" i="3" s="1"/>
  <c r="G540" i="3"/>
  <c r="H540" i="3" s="1"/>
  <c r="G539" i="3"/>
  <c r="H539" i="3" s="1"/>
  <c r="G538" i="3"/>
  <c r="H538" i="3" s="1"/>
  <c r="G537" i="3"/>
  <c r="H537" i="3" s="1"/>
  <c r="G536" i="3"/>
  <c r="H536" i="3" s="1"/>
  <c r="G535" i="3"/>
  <c r="H535" i="3" s="1"/>
  <c r="G534" i="3"/>
  <c r="H534" i="3" s="1"/>
  <c r="G533" i="3"/>
  <c r="H533" i="3" s="1"/>
  <c r="G532" i="3"/>
  <c r="H532" i="3" s="1"/>
  <c r="G531" i="3"/>
  <c r="H531" i="3" s="1"/>
  <c r="G530" i="3"/>
  <c r="H530" i="3" s="1"/>
  <c r="G529" i="3"/>
  <c r="H529" i="3" s="1"/>
  <c r="G528" i="3"/>
  <c r="H528" i="3" s="1"/>
  <c r="G527" i="3"/>
  <c r="H527" i="3" s="1"/>
  <c r="G526" i="3"/>
  <c r="H526" i="3" s="1"/>
  <c r="G525" i="3"/>
  <c r="H525" i="3" s="1"/>
  <c r="G524" i="3"/>
  <c r="H524" i="3" s="1"/>
  <c r="G523" i="3"/>
  <c r="H523" i="3" s="1"/>
  <c r="G522" i="3"/>
  <c r="H522" i="3" s="1"/>
  <c r="G521" i="3"/>
  <c r="H521" i="3" s="1"/>
  <c r="G520" i="3"/>
  <c r="H520" i="3" s="1"/>
  <c r="G519" i="3"/>
  <c r="H519" i="3" s="1"/>
  <c r="G518" i="3"/>
  <c r="H518" i="3" s="1"/>
  <c r="G517" i="3"/>
  <c r="H517" i="3" s="1"/>
  <c r="G516" i="3"/>
  <c r="H516" i="3" s="1"/>
  <c r="G515" i="3"/>
  <c r="H515" i="3" s="1"/>
  <c r="G514" i="3"/>
  <c r="H514" i="3" s="1"/>
  <c r="G513" i="3"/>
  <c r="H513" i="3" s="1"/>
  <c r="G512" i="3"/>
  <c r="H512" i="3" s="1"/>
  <c r="G511" i="3"/>
  <c r="H511" i="3" s="1"/>
  <c r="G510" i="3"/>
  <c r="H510" i="3" s="1"/>
  <c r="G509" i="3"/>
  <c r="H509" i="3" s="1"/>
  <c r="G508" i="3"/>
  <c r="H508" i="3" s="1"/>
  <c r="G507" i="3"/>
  <c r="H507" i="3" s="1"/>
  <c r="G506" i="3"/>
  <c r="H506" i="3" s="1"/>
  <c r="G505" i="3"/>
  <c r="H505" i="3" s="1"/>
  <c r="G504" i="3"/>
  <c r="H504" i="3" s="1"/>
  <c r="G503" i="3"/>
  <c r="H503" i="3" s="1"/>
  <c r="G502" i="3"/>
  <c r="H502" i="3" s="1"/>
  <c r="G501" i="3"/>
  <c r="H501" i="3" s="1"/>
  <c r="G500" i="3"/>
  <c r="H500" i="3" s="1"/>
  <c r="G499" i="3"/>
  <c r="H499" i="3" s="1"/>
  <c r="G498" i="3"/>
  <c r="H498" i="3" s="1"/>
  <c r="G497" i="3"/>
  <c r="H497" i="3" s="1"/>
  <c r="G496" i="3"/>
  <c r="H496" i="3" s="1"/>
  <c r="G495" i="3"/>
  <c r="H495" i="3" s="1"/>
  <c r="G494" i="3"/>
  <c r="H494" i="3" s="1"/>
  <c r="G493" i="3"/>
  <c r="H493" i="3" s="1"/>
  <c r="G492" i="3"/>
  <c r="H492" i="3" s="1"/>
  <c r="G491" i="3"/>
  <c r="H491" i="3" s="1"/>
  <c r="G490" i="3"/>
  <c r="H490" i="3" s="1"/>
  <c r="G489" i="3"/>
  <c r="H489" i="3" s="1"/>
  <c r="G488" i="3"/>
  <c r="H488" i="3" s="1"/>
  <c r="G487" i="3"/>
  <c r="H487" i="3" s="1"/>
  <c r="G486" i="3"/>
  <c r="H486" i="3" s="1"/>
  <c r="G485" i="3"/>
  <c r="H485" i="3" s="1"/>
  <c r="G484" i="3"/>
  <c r="H484" i="3" s="1"/>
  <c r="G483" i="3"/>
  <c r="H483" i="3" s="1"/>
  <c r="G482" i="3"/>
  <c r="H482" i="3" s="1"/>
  <c r="G481" i="3"/>
  <c r="H481" i="3" s="1"/>
  <c r="G480" i="3"/>
  <c r="H480" i="3" s="1"/>
  <c r="G479" i="3"/>
  <c r="H479" i="3" s="1"/>
  <c r="G478" i="3"/>
  <c r="H478" i="3" s="1"/>
  <c r="G477" i="3"/>
  <c r="H477" i="3" s="1"/>
  <c r="G476" i="3"/>
  <c r="H476" i="3" s="1"/>
  <c r="G475" i="3"/>
  <c r="H475" i="3" s="1"/>
  <c r="G474" i="3"/>
  <c r="H474" i="3" s="1"/>
  <c r="G473" i="3"/>
  <c r="H473" i="3" s="1"/>
  <c r="G472" i="3"/>
  <c r="H472" i="3" s="1"/>
  <c r="G471" i="3"/>
  <c r="H471" i="3" s="1"/>
  <c r="G470" i="3"/>
  <c r="H470" i="3" s="1"/>
  <c r="G469" i="3"/>
  <c r="H469" i="3" s="1"/>
  <c r="G468" i="3"/>
  <c r="H468" i="3" s="1"/>
  <c r="G467" i="3"/>
  <c r="H467" i="3" s="1"/>
  <c r="G466" i="3"/>
  <c r="H466" i="3" s="1"/>
  <c r="G465" i="3"/>
  <c r="H465" i="3" s="1"/>
  <c r="G464" i="3"/>
  <c r="H464" i="3" s="1"/>
  <c r="G463" i="3"/>
  <c r="H463" i="3" s="1"/>
  <c r="G462" i="3"/>
  <c r="H462" i="3" s="1"/>
  <c r="G461" i="3"/>
  <c r="H461" i="3" s="1"/>
  <c r="G460" i="3"/>
  <c r="H460" i="3" s="1"/>
  <c r="G459" i="3"/>
  <c r="H459" i="3" s="1"/>
  <c r="G458" i="3"/>
  <c r="H458" i="3" s="1"/>
  <c r="G457" i="3"/>
  <c r="H457" i="3" s="1"/>
  <c r="G456" i="3"/>
  <c r="H456" i="3" s="1"/>
  <c r="G455" i="3"/>
  <c r="H455" i="3" s="1"/>
  <c r="G454" i="3"/>
  <c r="H454" i="3" s="1"/>
  <c r="G453" i="3"/>
  <c r="H453" i="3" s="1"/>
  <c r="G452" i="3"/>
  <c r="H452" i="3" s="1"/>
  <c r="G451" i="3"/>
  <c r="H451" i="3" s="1"/>
  <c r="G450" i="3"/>
  <c r="H450" i="3" s="1"/>
  <c r="G449" i="3"/>
  <c r="H449" i="3" s="1"/>
  <c r="G448" i="3"/>
  <c r="H448" i="3" s="1"/>
  <c r="G447" i="3"/>
  <c r="H447" i="3" s="1"/>
  <c r="G446" i="3"/>
  <c r="H446" i="3" s="1"/>
  <c r="G445" i="3"/>
  <c r="H445" i="3" s="1"/>
  <c r="G444" i="3"/>
  <c r="H444" i="3" s="1"/>
  <c r="G443" i="3"/>
  <c r="H443" i="3" s="1"/>
  <c r="G442" i="3"/>
  <c r="H442" i="3" s="1"/>
  <c r="G441" i="3"/>
  <c r="H441" i="3" s="1"/>
  <c r="G440" i="3"/>
  <c r="H440" i="3" s="1"/>
  <c r="G439" i="3"/>
  <c r="H439" i="3" s="1"/>
  <c r="G438" i="3"/>
  <c r="H438" i="3" s="1"/>
  <c r="G437" i="3"/>
  <c r="H437" i="3" s="1"/>
  <c r="G436" i="3"/>
  <c r="H436" i="3" s="1"/>
  <c r="G435" i="3"/>
  <c r="H435" i="3" s="1"/>
  <c r="G434" i="3"/>
  <c r="H434" i="3" s="1"/>
  <c r="G433" i="3"/>
  <c r="H433" i="3" s="1"/>
  <c r="G432" i="3"/>
  <c r="H432" i="3" s="1"/>
  <c r="G431" i="3"/>
  <c r="H431" i="3" s="1"/>
  <c r="G430" i="3"/>
  <c r="H430" i="3" s="1"/>
  <c r="G429" i="3"/>
  <c r="H429" i="3" s="1"/>
  <c r="G428" i="3"/>
  <c r="H428" i="3" s="1"/>
  <c r="G427" i="3"/>
  <c r="H427" i="3" s="1"/>
  <c r="G426" i="3"/>
  <c r="H426" i="3" s="1"/>
  <c r="G425" i="3"/>
  <c r="H425" i="3" s="1"/>
  <c r="G424" i="3"/>
  <c r="H424" i="3" s="1"/>
  <c r="G423" i="3"/>
  <c r="H423" i="3" s="1"/>
  <c r="G422" i="3"/>
  <c r="H422" i="3" s="1"/>
  <c r="G421" i="3"/>
  <c r="H421" i="3" s="1"/>
  <c r="G420" i="3"/>
  <c r="H420" i="3" s="1"/>
  <c r="G419" i="3"/>
  <c r="H419" i="3" s="1"/>
  <c r="G418" i="3"/>
  <c r="H418" i="3" s="1"/>
  <c r="G417" i="3"/>
  <c r="H417" i="3" s="1"/>
  <c r="G416" i="3"/>
  <c r="H416" i="3" s="1"/>
  <c r="G415" i="3"/>
  <c r="H415" i="3" s="1"/>
  <c r="G414" i="3"/>
  <c r="H414" i="3" s="1"/>
  <c r="G413" i="3"/>
  <c r="H413" i="3" s="1"/>
  <c r="G412" i="3"/>
  <c r="H412" i="3" s="1"/>
  <c r="G411" i="3"/>
  <c r="H411" i="3" s="1"/>
  <c r="G410" i="3"/>
  <c r="H410" i="3" s="1"/>
  <c r="G409" i="3"/>
  <c r="H409" i="3" s="1"/>
  <c r="G408" i="3"/>
  <c r="H408" i="3" s="1"/>
  <c r="G407" i="3"/>
  <c r="H407" i="3" s="1"/>
  <c r="G406" i="3"/>
  <c r="H406" i="3" s="1"/>
  <c r="G405" i="3"/>
  <c r="H405" i="3" s="1"/>
  <c r="G404" i="3"/>
  <c r="H404" i="3" s="1"/>
  <c r="G403" i="3"/>
  <c r="H403" i="3" s="1"/>
  <c r="G402" i="3"/>
  <c r="H402" i="3" s="1"/>
  <c r="G401" i="3"/>
  <c r="H401" i="3" s="1"/>
  <c r="G400" i="3"/>
  <c r="H400" i="3" s="1"/>
  <c r="G399" i="3"/>
  <c r="H399" i="3" s="1"/>
  <c r="G398" i="3"/>
  <c r="H398" i="3" s="1"/>
  <c r="G397" i="3"/>
  <c r="H397" i="3" s="1"/>
  <c r="G396" i="3"/>
  <c r="H396" i="3" s="1"/>
  <c r="G395" i="3"/>
  <c r="H395" i="3" s="1"/>
  <c r="G394" i="3"/>
  <c r="H394" i="3" s="1"/>
  <c r="G393" i="3"/>
  <c r="H393" i="3" s="1"/>
  <c r="G392" i="3"/>
  <c r="H392" i="3" s="1"/>
  <c r="G391" i="3"/>
  <c r="H391" i="3" s="1"/>
  <c r="G390" i="3"/>
  <c r="H390" i="3" s="1"/>
  <c r="G389" i="3"/>
  <c r="H389" i="3" s="1"/>
  <c r="G388" i="3"/>
  <c r="H388" i="3" s="1"/>
  <c r="G387" i="3"/>
  <c r="H387" i="3" s="1"/>
  <c r="G386" i="3"/>
  <c r="H386" i="3" s="1"/>
  <c r="G385" i="3"/>
  <c r="H385" i="3" s="1"/>
  <c r="G384" i="3"/>
  <c r="H384" i="3" s="1"/>
  <c r="G383" i="3"/>
  <c r="H383" i="3" s="1"/>
  <c r="G382" i="3"/>
  <c r="H382" i="3" s="1"/>
  <c r="G381" i="3"/>
  <c r="H381" i="3" s="1"/>
  <c r="G380" i="3"/>
  <c r="H380" i="3" s="1"/>
  <c r="G379" i="3"/>
  <c r="H379" i="3" s="1"/>
  <c r="G378" i="3"/>
  <c r="H378" i="3" s="1"/>
  <c r="G377" i="3"/>
  <c r="H377" i="3" s="1"/>
  <c r="G376" i="3"/>
  <c r="H376" i="3" s="1"/>
  <c r="G375" i="3"/>
  <c r="H375" i="3" s="1"/>
  <c r="G374" i="3"/>
  <c r="H374" i="3" s="1"/>
  <c r="G373" i="3"/>
  <c r="H373" i="3" s="1"/>
  <c r="G372" i="3"/>
  <c r="H372" i="3" s="1"/>
  <c r="G371" i="3"/>
  <c r="H371" i="3" s="1"/>
  <c r="G370" i="3"/>
  <c r="H370" i="3" s="1"/>
  <c r="G369" i="3"/>
  <c r="H369" i="3" s="1"/>
  <c r="G368" i="3"/>
  <c r="H368" i="3" s="1"/>
  <c r="G367" i="3"/>
  <c r="H367" i="3" s="1"/>
  <c r="G366" i="3"/>
  <c r="H366" i="3" s="1"/>
  <c r="G365" i="3"/>
  <c r="H365" i="3" s="1"/>
  <c r="G364" i="3"/>
  <c r="H364" i="3" s="1"/>
  <c r="G363" i="3"/>
  <c r="H363" i="3" s="1"/>
  <c r="G362" i="3"/>
  <c r="H362" i="3" s="1"/>
  <c r="G361" i="3"/>
  <c r="H361" i="3" s="1"/>
  <c r="G360" i="3"/>
  <c r="H360" i="3" s="1"/>
  <c r="G359" i="3"/>
  <c r="H359" i="3" s="1"/>
  <c r="G358" i="3"/>
  <c r="H358" i="3" s="1"/>
  <c r="G357" i="3"/>
  <c r="H357" i="3" s="1"/>
  <c r="G356" i="3"/>
  <c r="H356" i="3" s="1"/>
  <c r="G355" i="3"/>
  <c r="H355" i="3" s="1"/>
  <c r="G354" i="3"/>
  <c r="H354" i="3" s="1"/>
  <c r="G353" i="3"/>
  <c r="H353" i="3" s="1"/>
  <c r="G352" i="3"/>
  <c r="H352" i="3" s="1"/>
  <c r="G351" i="3"/>
  <c r="H351" i="3" s="1"/>
  <c r="G350" i="3"/>
  <c r="H350" i="3" s="1"/>
  <c r="G349" i="3"/>
  <c r="H349" i="3" s="1"/>
  <c r="G348" i="3"/>
  <c r="H348" i="3" s="1"/>
  <c r="G347" i="3"/>
  <c r="H347" i="3" s="1"/>
  <c r="G346" i="3"/>
  <c r="H346" i="3" s="1"/>
  <c r="G345" i="3"/>
  <c r="H345" i="3" s="1"/>
  <c r="G344" i="3"/>
  <c r="H344" i="3" s="1"/>
  <c r="G343" i="3"/>
  <c r="H343" i="3" s="1"/>
  <c r="G342" i="3"/>
  <c r="H342" i="3" s="1"/>
  <c r="G341" i="3"/>
  <c r="H341" i="3" s="1"/>
  <c r="G340" i="3"/>
  <c r="H340" i="3" s="1"/>
  <c r="G339" i="3"/>
  <c r="H339" i="3" s="1"/>
  <c r="G338" i="3"/>
  <c r="H338" i="3" s="1"/>
  <c r="G337" i="3"/>
  <c r="H337" i="3" s="1"/>
  <c r="G336" i="3"/>
  <c r="H336" i="3" s="1"/>
  <c r="G335" i="3"/>
  <c r="H335" i="3" s="1"/>
  <c r="G334" i="3"/>
  <c r="H334" i="3" s="1"/>
  <c r="G333" i="3"/>
  <c r="H333" i="3" s="1"/>
  <c r="G332" i="3"/>
  <c r="H332" i="3" s="1"/>
  <c r="G331" i="3"/>
  <c r="H331" i="3" s="1"/>
  <c r="G330" i="3"/>
  <c r="H330" i="3" s="1"/>
  <c r="G329" i="3"/>
  <c r="H329" i="3" s="1"/>
  <c r="G328" i="3"/>
  <c r="H328" i="3" s="1"/>
  <c r="G327" i="3"/>
  <c r="H327" i="3" s="1"/>
  <c r="G326" i="3"/>
  <c r="H326" i="3" s="1"/>
  <c r="G325" i="3"/>
  <c r="H325" i="3" s="1"/>
  <c r="G324" i="3"/>
  <c r="H324" i="3" s="1"/>
  <c r="G323" i="3"/>
  <c r="H323" i="3" s="1"/>
  <c r="G322" i="3"/>
  <c r="H322" i="3" s="1"/>
  <c r="G321" i="3"/>
  <c r="H321" i="3" s="1"/>
  <c r="G320" i="3"/>
  <c r="H320" i="3" s="1"/>
  <c r="G319" i="3"/>
  <c r="H319" i="3" s="1"/>
  <c r="G318" i="3"/>
  <c r="H318" i="3" s="1"/>
  <c r="G317" i="3"/>
  <c r="H317" i="3" s="1"/>
  <c r="G316" i="3"/>
  <c r="H316" i="3" s="1"/>
  <c r="G315" i="3"/>
  <c r="H315" i="3" s="1"/>
  <c r="G314" i="3"/>
  <c r="H314" i="3" s="1"/>
  <c r="G313" i="3"/>
  <c r="H313" i="3" s="1"/>
  <c r="G312" i="3"/>
  <c r="H312" i="3" s="1"/>
  <c r="G311" i="3"/>
  <c r="H311" i="3" s="1"/>
  <c r="G310" i="3"/>
  <c r="H310" i="3" s="1"/>
  <c r="G309" i="3"/>
  <c r="H309" i="3" s="1"/>
  <c r="G308" i="3"/>
  <c r="H308" i="3" s="1"/>
  <c r="G307" i="3"/>
  <c r="H307" i="3" s="1"/>
  <c r="G306" i="3"/>
  <c r="H306" i="3" s="1"/>
  <c r="G305" i="3"/>
  <c r="H305" i="3" s="1"/>
  <c r="G304" i="3"/>
  <c r="H304" i="3" s="1"/>
  <c r="G303" i="3"/>
  <c r="H303" i="3" s="1"/>
  <c r="G302" i="3"/>
  <c r="H302" i="3" s="1"/>
  <c r="G301" i="3"/>
  <c r="H301" i="3" s="1"/>
  <c r="G300" i="3"/>
  <c r="H300" i="3" s="1"/>
  <c r="G299" i="3"/>
  <c r="H299" i="3" s="1"/>
  <c r="G298" i="3"/>
  <c r="H298" i="3" s="1"/>
  <c r="G297" i="3"/>
  <c r="H297" i="3" s="1"/>
  <c r="G296" i="3"/>
  <c r="H296" i="3" s="1"/>
  <c r="G295" i="3"/>
  <c r="H295" i="3" s="1"/>
  <c r="G294" i="3"/>
  <c r="H294" i="3" s="1"/>
  <c r="G293" i="3"/>
  <c r="H293" i="3" s="1"/>
  <c r="G292" i="3"/>
  <c r="H292" i="3" s="1"/>
  <c r="G291" i="3"/>
  <c r="H291" i="3" s="1"/>
  <c r="G290" i="3"/>
  <c r="H290" i="3" s="1"/>
  <c r="G289" i="3"/>
  <c r="H289" i="3" s="1"/>
  <c r="G288" i="3"/>
  <c r="H288" i="3" s="1"/>
  <c r="G287" i="3"/>
  <c r="H287" i="3" s="1"/>
  <c r="G286" i="3"/>
  <c r="H286" i="3" s="1"/>
  <c r="G285" i="3"/>
  <c r="H285" i="3" s="1"/>
  <c r="G284" i="3"/>
  <c r="H284" i="3" s="1"/>
  <c r="G283" i="3"/>
  <c r="H283" i="3" s="1"/>
  <c r="G282" i="3"/>
  <c r="H282" i="3" s="1"/>
  <c r="G281" i="3"/>
  <c r="H281" i="3" s="1"/>
  <c r="G280" i="3"/>
  <c r="H280" i="3" s="1"/>
  <c r="G279" i="3"/>
  <c r="H279" i="3" s="1"/>
  <c r="G278" i="3"/>
  <c r="H278" i="3" s="1"/>
  <c r="G277" i="3"/>
  <c r="H277" i="3" s="1"/>
  <c r="G276" i="3"/>
  <c r="H276" i="3" s="1"/>
  <c r="G275" i="3"/>
  <c r="H275" i="3" s="1"/>
  <c r="G274" i="3"/>
  <c r="H274" i="3" s="1"/>
  <c r="G273" i="3"/>
  <c r="H273" i="3" s="1"/>
  <c r="G272" i="3"/>
  <c r="H272" i="3" s="1"/>
  <c r="G271" i="3"/>
  <c r="H271" i="3" s="1"/>
  <c r="G270" i="3"/>
  <c r="H270" i="3" s="1"/>
  <c r="G269" i="3"/>
  <c r="H269" i="3" s="1"/>
  <c r="G268" i="3"/>
  <c r="H268" i="3" s="1"/>
  <c r="G267" i="3"/>
  <c r="H267" i="3" s="1"/>
  <c r="G266" i="3"/>
  <c r="H266" i="3" s="1"/>
  <c r="G265" i="3"/>
  <c r="H265" i="3" s="1"/>
  <c r="G264" i="3"/>
  <c r="H264" i="3" s="1"/>
  <c r="G263" i="3"/>
  <c r="H263" i="3" s="1"/>
  <c r="G262" i="3"/>
  <c r="H262" i="3" s="1"/>
  <c r="G261" i="3"/>
  <c r="H261" i="3" s="1"/>
  <c r="G260" i="3"/>
  <c r="H260" i="3" s="1"/>
  <c r="G259" i="3"/>
  <c r="H259" i="3" s="1"/>
  <c r="G258" i="3"/>
  <c r="H258" i="3" s="1"/>
  <c r="G257" i="3"/>
  <c r="H257" i="3" s="1"/>
  <c r="G256" i="3"/>
  <c r="H256" i="3" s="1"/>
  <c r="G255" i="3"/>
  <c r="H255" i="3" s="1"/>
  <c r="G254" i="3"/>
  <c r="H254" i="3" s="1"/>
  <c r="G253" i="3"/>
  <c r="H253" i="3" s="1"/>
  <c r="G252" i="3"/>
  <c r="H252" i="3" s="1"/>
  <c r="G251" i="3"/>
  <c r="H251" i="3" s="1"/>
  <c r="G250" i="3"/>
  <c r="H250" i="3" s="1"/>
  <c r="G249" i="3"/>
  <c r="H249" i="3" s="1"/>
  <c r="G248" i="3"/>
  <c r="H248" i="3" s="1"/>
  <c r="G247" i="3"/>
  <c r="H247" i="3" s="1"/>
  <c r="G246" i="3"/>
  <c r="H246" i="3" s="1"/>
  <c r="G245" i="3"/>
  <c r="H245" i="3" s="1"/>
  <c r="G244" i="3"/>
  <c r="H244" i="3" s="1"/>
  <c r="G243" i="3"/>
  <c r="H243" i="3" s="1"/>
  <c r="G242" i="3"/>
  <c r="H242" i="3" s="1"/>
  <c r="G241" i="3"/>
  <c r="H241" i="3" s="1"/>
  <c r="G240" i="3"/>
  <c r="H240" i="3" s="1"/>
  <c r="G239" i="3"/>
  <c r="H239" i="3" s="1"/>
  <c r="G238" i="3"/>
  <c r="H238" i="3" s="1"/>
  <c r="G237" i="3"/>
  <c r="H237" i="3" s="1"/>
  <c r="G236" i="3"/>
  <c r="H236" i="3" s="1"/>
  <c r="G235" i="3"/>
  <c r="H235" i="3" s="1"/>
  <c r="G234" i="3"/>
  <c r="H234" i="3" s="1"/>
  <c r="G233" i="3"/>
  <c r="H233" i="3" s="1"/>
  <c r="G232" i="3"/>
  <c r="H232" i="3" s="1"/>
  <c r="G231" i="3"/>
  <c r="H231" i="3" s="1"/>
  <c r="G230" i="3"/>
  <c r="H230" i="3" s="1"/>
  <c r="G229" i="3"/>
  <c r="H229" i="3" s="1"/>
  <c r="G228" i="3"/>
  <c r="H228" i="3" s="1"/>
  <c r="G227" i="3"/>
  <c r="H227" i="3" s="1"/>
  <c r="G226" i="3"/>
  <c r="H226" i="3" s="1"/>
  <c r="G225" i="3"/>
  <c r="H225" i="3" s="1"/>
  <c r="G224" i="3"/>
  <c r="H224" i="3" s="1"/>
  <c r="G223" i="3"/>
  <c r="H223" i="3" s="1"/>
  <c r="G222" i="3"/>
  <c r="H222" i="3" s="1"/>
  <c r="G221" i="3"/>
  <c r="H221" i="3" s="1"/>
  <c r="G220" i="3"/>
  <c r="H220" i="3" s="1"/>
  <c r="G219" i="3"/>
  <c r="H219" i="3" s="1"/>
  <c r="G218" i="3"/>
  <c r="H218" i="3" s="1"/>
  <c r="G217" i="3"/>
  <c r="H217" i="3" s="1"/>
  <c r="G216" i="3"/>
  <c r="H216" i="3" s="1"/>
  <c r="G215" i="3"/>
  <c r="H215" i="3" s="1"/>
  <c r="G214" i="3"/>
  <c r="H214" i="3" s="1"/>
  <c r="G213" i="3"/>
  <c r="H213" i="3" s="1"/>
  <c r="G212" i="3"/>
  <c r="H212" i="3" s="1"/>
  <c r="G211" i="3"/>
  <c r="H211" i="3" s="1"/>
  <c r="G210" i="3"/>
  <c r="H210" i="3" s="1"/>
  <c r="G209" i="3"/>
  <c r="H209" i="3" s="1"/>
  <c r="G208" i="3"/>
  <c r="H208" i="3" s="1"/>
  <c r="G207" i="3"/>
  <c r="H207" i="3" s="1"/>
  <c r="G206" i="3"/>
  <c r="H206" i="3" s="1"/>
  <c r="G205" i="3"/>
  <c r="H205" i="3" s="1"/>
  <c r="G204" i="3"/>
  <c r="H204" i="3" s="1"/>
  <c r="G203" i="3"/>
  <c r="H203" i="3" s="1"/>
  <c r="G202" i="3"/>
  <c r="H202" i="3" s="1"/>
  <c r="G201" i="3"/>
  <c r="H201" i="3" s="1"/>
  <c r="G200" i="3"/>
  <c r="H200" i="3" s="1"/>
  <c r="G199" i="3"/>
  <c r="H199" i="3" s="1"/>
  <c r="G198" i="3"/>
  <c r="H198" i="3" s="1"/>
  <c r="G197" i="3"/>
  <c r="H197" i="3" s="1"/>
  <c r="G196" i="3"/>
  <c r="H196" i="3" s="1"/>
  <c r="G195" i="3"/>
  <c r="H195" i="3" s="1"/>
  <c r="G194" i="3"/>
  <c r="H194" i="3" s="1"/>
  <c r="G193" i="3"/>
  <c r="H193" i="3" s="1"/>
  <c r="G192" i="3"/>
  <c r="H192" i="3" s="1"/>
  <c r="G191" i="3"/>
  <c r="H191" i="3" s="1"/>
  <c r="G190" i="3"/>
  <c r="H190" i="3" s="1"/>
  <c r="G189" i="3"/>
  <c r="H189" i="3" s="1"/>
  <c r="G188" i="3"/>
  <c r="H188" i="3" s="1"/>
  <c r="G187" i="3"/>
  <c r="H187" i="3" s="1"/>
  <c r="G186" i="3"/>
  <c r="H186" i="3" s="1"/>
  <c r="G185" i="3"/>
  <c r="H185" i="3" s="1"/>
  <c r="G184" i="3"/>
  <c r="H184" i="3" s="1"/>
  <c r="G183" i="3"/>
  <c r="H183" i="3" s="1"/>
  <c r="G182" i="3"/>
  <c r="H182" i="3" s="1"/>
  <c r="G181" i="3"/>
  <c r="H181" i="3" s="1"/>
  <c r="G180" i="3"/>
  <c r="H180" i="3" s="1"/>
  <c r="G179" i="3"/>
  <c r="H179" i="3" s="1"/>
  <c r="G178" i="3"/>
  <c r="H178" i="3" s="1"/>
  <c r="G177" i="3"/>
  <c r="H177" i="3" s="1"/>
  <c r="G176" i="3"/>
  <c r="H176" i="3" s="1"/>
  <c r="G175" i="3"/>
  <c r="H175" i="3" s="1"/>
  <c r="G174" i="3"/>
  <c r="H174" i="3" s="1"/>
  <c r="G173" i="3"/>
  <c r="H173" i="3" s="1"/>
  <c r="G172" i="3"/>
  <c r="H172" i="3" s="1"/>
  <c r="G171" i="3"/>
  <c r="H171" i="3" s="1"/>
  <c r="G170" i="3"/>
  <c r="H170" i="3" s="1"/>
  <c r="G169" i="3"/>
  <c r="H169" i="3" s="1"/>
  <c r="G168" i="3"/>
  <c r="H168" i="3" s="1"/>
  <c r="G167" i="3"/>
  <c r="H167" i="3" s="1"/>
  <c r="G166" i="3"/>
  <c r="H166" i="3" s="1"/>
  <c r="G165" i="3"/>
  <c r="H165" i="3" s="1"/>
  <c r="G164" i="3"/>
  <c r="H164" i="3" s="1"/>
  <c r="G163" i="3"/>
  <c r="H163" i="3" s="1"/>
  <c r="G162" i="3"/>
  <c r="H162" i="3" s="1"/>
  <c r="G161" i="3"/>
  <c r="H161" i="3" s="1"/>
  <c r="G160" i="3"/>
  <c r="H160" i="3" s="1"/>
  <c r="G159" i="3"/>
  <c r="H159" i="3" s="1"/>
  <c r="G158" i="3"/>
  <c r="H158" i="3" s="1"/>
  <c r="G157" i="3"/>
  <c r="H157" i="3" s="1"/>
  <c r="G156" i="3"/>
  <c r="H156" i="3" s="1"/>
  <c r="G155" i="3"/>
  <c r="H155" i="3" s="1"/>
  <c r="G154" i="3"/>
  <c r="H154" i="3" s="1"/>
  <c r="G153" i="3"/>
  <c r="H153" i="3" s="1"/>
  <c r="G152" i="3"/>
  <c r="H152" i="3" s="1"/>
  <c r="G151" i="3"/>
  <c r="H151" i="3" s="1"/>
  <c r="G150" i="3"/>
  <c r="H150" i="3" s="1"/>
  <c r="G149" i="3"/>
  <c r="H149" i="3" s="1"/>
  <c r="G148" i="3"/>
  <c r="H148" i="3" s="1"/>
  <c r="G147" i="3"/>
  <c r="H147" i="3" s="1"/>
  <c r="G146" i="3"/>
  <c r="H146" i="3" s="1"/>
  <c r="G145" i="3"/>
  <c r="H145" i="3" s="1"/>
  <c r="G144" i="3"/>
  <c r="H144" i="3" s="1"/>
  <c r="G143" i="3"/>
  <c r="H143" i="3" s="1"/>
  <c r="G142" i="3"/>
  <c r="H142" i="3" s="1"/>
  <c r="G141" i="3"/>
  <c r="H141" i="3" s="1"/>
  <c r="G140" i="3"/>
  <c r="H140" i="3" s="1"/>
  <c r="G139" i="3"/>
  <c r="H139" i="3" s="1"/>
  <c r="G138" i="3"/>
  <c r="H138" i="3" s="1"/>
  <c r="G137" i="3"/>
  <c r="H137" i="3" s="1"/>
  <c r="G136" i="3"/>
  <c r="H136" i="3" s="1"/>
  <c r="G135" i="3"/>
  <c r="H135" i="3" s="1"/>
  <c r="G134" i="3"/>
  <c r="H134" i="3" s="1"/>
  <c r="G133" i="3"/>
  <c r="H133" i="3" s="1"/>
  <c r="G132" i="3"/>
  <c r="H132" i="3" s="1"/>
  <c r="G131" i="3"/>
  <c r="H131" i="3" s="1"/>
  <c r="G130" i="3"/>
  <c r="H130" i="3" s="1"/>
  <c r="G129" i="3"/>
  <c r="H129" i="3" s="1"/>
  <c r="G128" i="3"/>
  <c r="H128" i="3" s="1"/>
  <c r="G127" i="3"/>
  <c r="H127" i="3" s="1"/>
  <c r="G126" i="3"/>
  <c r="H126" i="3" s="1"/>
  <c r="G125" i="3"/>
  <c r="H125" i="3" s="1"/>
  <c r="G124" i="3"/>
  <c r="H124" i="3" s="1"/>
  <c r="G123" i="3"/>
  <c r="H123" i="3" s="1"/>
  <c r="G122" i="3"/>
  <c r="H122" i="3" s="1"/>
  <c r="G121" i="3"/>
  <c r="H121" i="3" s="1"/>
  <c r="G120" i="3"/>
  <c r="H120" i="3" s="1"/>
  <c r="G119" i="3"/>
  <c r="H119" i="3" s="1"/>
  <c r="G118" i="3"/>
  <c r="H118" i="3" s="1"/>
  <c r="G117" i="3"/>
  <c r="H117" i="3" s="1"/>
  <c r="G116" i="3"/>
  <c r="H116" i="3" s="1"/>
  <c r="G115" i="3"/>
  <c r="H115" i="3" s="1"/>
  <c r="G114" i="3"/>
  <c r="H114" i="3" s="1"/>
  <c r="G113" i="3"/>
  <c r="H113" i="3" s="1"/>
  <c r="G112" i="3"/>
  <c r="H112" i="3" s="1"/>
  <c r="G111" i="3"/>
  <c r="H111" i="3" s="1"/>
  <c r="G110" i="3"/>
  <c r="H110" i="3" s="1"/>
  <c r="G109" i="3"/>
  <c r="H109" i="3" s="1"/>
  <c r="G108" i="3"/>
  <c r="H108" i="3" s="1"/>
  <c r="G107" i="3"/>
  <c r="H107" i="3" s="1"/>
  <c r="G106" i="3"/>
  <c r="H106" i="3" s="1"/>
  <c r="G105" i="3"/>
  <c r="H105" i="3" s="1"/>
  <c r="G104" i="3"/>
  <c r="H104" i="3" s="1"/>
  <c r="G103" i="3"/>
  <c r="H103" i="3" s="1"/>
  <c r="G102" i="3"/>
  <c r="H102" i="3" s="1"/>
  <c r="G101" i="3"/>
  <c r="H101" i="3" s="1"/>
  <c r="G100" i="3"/>
  <c r="H100" i="3" s="1"/>
  <c r="G99" i="3"/>
  <c r="H99" i="3" s="1"/>
  <c r="G98" i="3"/>
  <c r="H98" i="3" s="1"/>
  <c r="G97" i="3"/>
  <c r="H97" i="3" s="1"/>
  <c r="G96" i="3"/>
  <c r="H96" i="3" s="1"/>
  <c r="G95" i="3"/>
  <c r="H95" i="3" s="1"/>
  <c r="G94" i="3"/>
  <c r="H94" i="3" s="1"/>
  <c r="G93" i="3"/>
  <c r="H93" i="3" s="1"/>
  <c r="G92" i="3"/>
  <c r="H92" i="3" s="1"/>
  <c r="G91" i="3"/>
  <c r="H91" i="3" s="1"/>
  <c r="G90" i="3"/>
  <c r="H90" i="3" s="1"/>
  <c r="G89" i="3"/>
  <c r="H89" i="3" s="1"/>
  <c r="G88" i="3"/>
  <c r="H88" i="3" s="1"/>
  <c r="G87" i="3"/>
  <c r="H87" i="3" s="1"/>
  <c r="G86" i="3"/>
  <c r="H86" i="3" s="1"/>
  <c r="G85" i="3"/>
  <c r="H85" i="3" s="1"/>
  <c r="G84" i="3"/>
  <c r="H84" i="3" s="1"/>
  <c r="G83" i="3"/>
  <c r="H83" i="3" s="1"/>
  <c r="G82" i="3"/>
  <c r="H82" i="3" s="1"/>
  <c r="G81" i="3"/>
  <c r="H81" i="3" s="1"/>
  <c r="G80" i="3"/>
  <c r="H80" i="3" s="1"/>
  <c r="G79" i="3"/>
  <c r="H79" i="3" s="1"/>
  <c r="G78" i="3"/>
  <c r="H78" i="3" s="1"/>
  <c r="G77" i="3"/>
  <c r="H77" i="3" s="1"/>
  <c r="G76" i="3"/>
  <c r="H76" i="3" s="1"/>
  <c r="G75" i="3"/>
  <c r="H75" i="3" s="1"/>
  <c r="G74" i="3"/>
  <c r="H74" i="3" s="1"/>
  <c r="G73" i="3"/>
  <c r="H73" i="3" s="1"/>
  <c r="G72" i="3"/>
  <c r="H72" i="3" s="1"/>
  <c r="G71" i="3"/>
  <c r="H71" i="3" s="1"/>
  <c r="G70" i="3"/>
  <c r="H70" i="3" s="1"/>
  <c r="G69" i="3"/>
  <c r="H69" i="3" s="1"/>
  <c r="G68" i="3"/>
  <c r="H68" i="3" s="1"/>
  <c r="G67" i="3"/>
  <c r="H67" i="3" s="1"/>
  <c r="G66" i="3"/>
  <c r="H66" i="3" s="1"/>
  <c r="G65" i="3"/>
  <c r="H65" i="3" s="1"/>
  <c r="G64" i="3"/>
  <c r="H64" i="3" s="1"/>
  <c r="G63" i="3"/>
  <c r="H63" i="3" s="1"/>
  <c r="G62" i="3"/>
  <c r="H62" i="3" s="1"/>
  <c r="G61" i="3"/>
  <c r="H61" i="3" s="1"/>
  <c r="G60" i="3"/>
  <c r="H60" i="3" s="1"/>
  <c r="G59" i="3"/>
  <c r="H59" i="3" s="1"/>
  <c r="G58" i="3"/>
  <c r="H58" i="3" s="1"/>
  <c r="G57" i="3"/>
  <c r="H57" i="3" s="1"/>
  <c r="G56" i="3"/>
  <c r="H56" i="3" s="1"/>
  <c r="G55" i="3"/>
  <c r="H55" i="3" s="1"/>
  <c r="G54" i="3"/>
  <c r="H54" i="3" s="1"/>
  <c r="G53" i="3"/>
  <c r="H53" i="3" s="1"/>
  <c r="G52" i="3"/>
  <c r="H52" i="3" s="1"/>
  <c r="G51" i="3"/>
  <c r="H51" i="3" s="1"/>
  <c r="G50" i="3"/>
  <c r="H50" i="3" s="1"/>
  <c r="G49" i="3"/>
  <c r="H49" i="3" s="1"/>
  <c r="G48" i="3"/>
  <c r="H48" i="3" s="1"/>
  <c r="G47" i="3"/>
  <c r="H47" i="3" s="1"/>
  <c r="G46" i="3"/>
  <c r="H46" i="3" s="1"/>
  <c r="G45" i="3"/>
  <c r="H45" i="3" s="1"/>
  <c r="G44" i="3"/>
  <c r="H44" i="3" s="1"/>
  <c r="G43" i="3"/>
  <c r="H43" i="3" s="1"/>
  <c r="G42" i="3"/>
  <c r="H42" i="3" s="1"/>
  <c r="G41" i="3"/>
  <c r="H41" i="3" s="1"/>
  <c r="G40" i="3"/>
  <c r="H40" i="3" s="1"/>
  <c r="G39" i="3"/>
  <c r="H39" i="3" s="1"/>
  <c r="G38" i="3"/>
  <c r="H38" i="3" s="1"/>
  <c r="G37" i="3"/>
  <c r="H37" i="3" s="1"/>
  <c r="G36" i="3"/>
  <c r="H36" i="3" s="1"/>
  <c r="G35" i="3"/>
  <c r="H35" i="3" s="1"/>
  <c r="G34" i="3"/>
  <c r="H34" i="3" s="1"/>
  <c r="G33" i="3"/>
  <c r="H33" i="3" s="1"/>
  <c r="G32" i="3"/>
  <c r="H32" i="3" s="1"/>
  <c r="G31" i="3"/>
  <c r="H31" i="3" s="1"/>
  <c r="G30" i="3"/>
  <c r="H30" i="3" s="1"/>
  <c r="G29" i="3"/>
  <c r="H29" i="3" s="1"/>
  <c r="G28" i="3"/>
  <c r="H28" i="3" s="1"/>
  <c r="G27" i="3"/>
  <c r="H27" i="3" s="1"/>
  <c r="G26" i="3"/>
  <c r="H26" i="3" s="1"/>
  <c r="G25" i="3"/>
  <c r="H25" i="3" s="1"/>
  <c r="G24" i="3"/>
  <c r="H24" i="3" s="1"/>
  <c r="G23" i="3"/>
  <c r="H23" i="3" s="1"/>
  <c r="G22" i="3"/>
  <c r="H22" i="3" s="1"/>
  <c r="G21" i="3"/>
  <c r="H21" i="3" s="1"/>
  <c r="G20" i="3"/>
  <c r="H20" i="3" s="1"/>
  <c r="C62" i="1"/>
  <c r="C51" i="1"/>
  <c r="C48" i="1"/>
  <c r="C47" i="1"/>
  <c r="D47" i="1" s="1"/>
  <c r="C45" i="1"/>
  <c r="C42" i="1"/>
  <c r="D42" i="1" s="1"/>
  <c r="C41" i="1"/>
  <c r="D41" i="1" s="1"/>
  <c r="C40" i="1"/>
  <c r="D40" i="1" s="1"/>
  <c r="C38" i="1"/>
  <c r="C37" i="1"/>
  <c r="C27" i="1"/>
  <c r="D25" i="1"/>
  <c r="D24" i="1"/>
  <c r="D23" i="1"/>
  <c r="C43" i="1" l="1"/>
  <c r="C46" i="1"/>
  <c r="C49" i="1" s="1"/>
  <c r="C52" i="1" s="1"/>
  <c r="C53" i="1" s="1"/>
  <c r="C54" i="1" s="1"/>
  <c r="C56" i="1"/>
  <c r="C57" i="1" l="1"/>
  <c r="C58" i="1" s="1"/>
  <c r="C59" i="1" s="1"/>
  <c r="C60" i="1" s="1"/>
  <c r="C63" i="1" s="1"/>
  <c r="C64" i="1" s="1"/>
  <c r="C65" i="1" s="1"/>
  <c r="C68" i="1" s="1"/>
  <c r="C71" i="1" s="1"/>
  <c r="C73" i="1" s="1"/>
  <c r="C74" i="1" s="1"/>
  <c r="C78" i="1" s="1"/>
</calcChain>
</file>

<file path=xl/sharedStrings.xml><?xml version="1.0" encoding="utf-8"?>
<sst xmlns="http://schemas.openxmlformats.org/spreadsheetml/2006/main" count="8168" uniqueCount="1940">
  <si>
    <t>Montana Medicaid DRG Pricing Calculator</t>
  </si>
  <si>
    <t>Instructions:</t>
  </si>
  <si>
    <t>1. The hospital or other user inputs data in cells C17-C25, C36, C67, C70 and C75-77.</t>
  </si>
  <si>
    <t>2. Montana Medicaid payment policy parameters have already been entered in cells C27-C34.</t>
  </si>
  <si>
    <t xml:space="preserve">3. The calculator will show the predicted allowed amount and paid amounts in cells C74 and C78 respectively. </t>
  </si>
  <si>
    <t>These cells for internal use within calculator</t>
  </si>
  <si>
    <t xml:space="preserve">4. This calculator spreadsheet is intended to be helpful to users, but it cannot capture all the editing and pricing complexity of the Medicaid claims processing system. In case of difference, the claims processing system is correct. </t>
  </si>
  <si>
    <t>A</t>
  </si>
  <si>
    <t>B</t>
  </si>
  <si>
    <t>C</t>
  </si>
  <si>
    <t>D</t>
  </si>
  <si>
    <t>E</t>
  </si>
  <si>
    <t>Yes</t>
  </si>
  <si>
    <t>No</t>
  </si>
  <si>
    <t>INFORMATION</t>
  </si>
  <si>
    <t>DATA</t>
  </si>
  <si>
    <t>COMMENTS OR FORMULA</t>
  </si>
  <si>
    <t>INPUT INFORMATION</t>
  </si>
  <si>
    <t>These values are unique for each claim and are input by the hospital</t>
  </si>
  <si>
    <t>Covered charges</t>
  </si>
  <si>
    <t>Used for cost outlier calculation</t>
  </si>
  <si>
    <t>Type of hospital</t>
  </si>
  <si>
    <t>General Hospital</t>
  </si>
  <si>
    <t>Select General hospital or out-of-state Center of Excellence</t>
  </si>
  <si>
    <t xml:space="preserve">Hospital specific cost-to-charge ratio </t>
  </si>
  <si>
    <t>See Tab 4; used to calculate estimated cost</t>
  </si>
  <si>
    <t>Length of stay</t>
  </si>
  <si>
    <t>Used for transfer and prorated pricing adjustments</t>
  </si>
  <si>
    <t>Medicaid covered days (if different from LOS)</t>
  </si>
  <si>
    <t>Used for prorated pricing adjustment</t>
  </si>
  <si>
    <t>Center of Excellence</t>
  </si>
  <si>
    <t>LTAC</t>
  </si>
  <si>
    <t>Patient discharge status = 02, 05, 43, 62, 63, 65, or 66</t>
  </si>
  <si>
    <t>Used for transfer pricing adjustment</t>
  </si>
  <si>
    <t>Age &lt; 18 (Y/N)</t>
  </si>
  <si>
    <t>Used to adjust DRG payment</t>
  </si>
  <si>
    <t>Frequency (third digit of bill type) = 2 or 3?</t>
  </si>
  <si>
    <t>Used to identify interim claims</t>
  </si>
  <si>
    <t>Interim claim have prior authorization?</t>
  </si>
  <si>
    <t>Required for interim claim payment to be made</t>
  </si>
  <si>
    <t>PAYMENT POLICY PARAMETERS SET BY MEDICAID</t>
  </si>
  <si>
    <t>These values are set by Medicaid and should not be changed</t>
  </si>
  <si>
    <t>DRG base price</t>
  </si>
  <si>
    <t>Depends on type of hospital</t>
  </si>
  <si>
    <t>Interim claim per diem amount</t>
  </si>
  <si>
    <t>Used in pricing interim claims</t>
  </si>
  <si>
    <t>Interim claim day threshold</t>
  </si>
  <si>
    <t>For interim payment, the length of stay must exceed this value</t>
  </si>
  <si>
    <t>Cost outlier threshold</t>
  </si>
  <si>
    <t>Used in pricing outlier claims</t>
  </si>
  <si>
    <t>Marginal cost percentage</t>
  </si>
  <si>
    <t>Age adjustor for mental health stay, patient age &lt; 18</t>
  </si>
  <si>
    <t>Used in calculating gross DRG amount</t>
  </si>
  <si>
    <r>
      <t>Age adjustor for adult stays, patient age</t>
    </r>
    <r>
      <rPr>
        <sz val="10"/>
        <color rgb="FFFF0000"/>
        <rFont val="Arial"/>
        <family val="2"/>
      </rPr>
      <t xml:space="preserve"> </t>
    </r>
    <r>
      <rPr>
        <sz val="10"/>
        <rFont val="Calibri"/>
        <family val="2"/>
      </rPr>
      <t>≥</t>
    </r>
    <r>
      <rPr>
        <sz val="10"/>
        <rFont val="Arial"/>
        <family val="2"/>
      </rPr>
      <t>18</t>
    </r>
  </si>
  <si>
    <t>Cutback % OOS hospitals missing prior authorization</t>
  </si>
  <si>
    <t>Used in pricing claims from out-of-state hospitals</t>
  </si>
  <si>
    <t>WHAT APR-DRG CODE DOES MEDICAID ASSIGN?</t>
  </si>
  <si>
    <t>001-1</t>
  </si>
  <si>
    <t>From separate APR-DRG grouping software</t>
  </si>
  <si>
    <t>APR-DRG description</t>
  </si>
  <si>
    <t>See Tab 3; look up from DRG Table</t>
  </si>
  <si>
    <t>National average length of stay (ALOS)</t>
  </si>
  <si>
    <t>IS THIS AN INTERIM CLAIM?</t>
  </si>
  <si>
    <t>Is bill type frequency = 2 or 3?</t>
  </si>
  <si>
    <t>Look up C24</t>
  </si>
  <si>
    <t>Are Medicaid covered days &gt; interim claim threshold?</t>
  </si>
  <si>
    <t>If C21 &gt; C29 then Yes</t>
  </si>
  <si>
    <t>Did the interim claim have prior authorization?</t>
  </si>
  <si>
    <t>Look up C25</t>
  </si>
  <si>
    <t>Interim payment. Skip to C74 for final interim payment</t>
  </si>
  <si>
    <t>If C40-C41 = Yes, then C21 x C28</t>
  </si>
  <si>
    <t>WHAT IS THE GROSS DRG AMOUNT?</t>
  </si>
  <si>
    <t>DRG payment relative weight</t>
  </si>
  <si>
    <t>Gross DRG amount</t>
  </si>
  <si>
    <t>C27 x C45, rounded to 2 places</t>
  </si>
  <si>
    <t>Mental health DRG?</t>
  </si>
  <si>
    <t>Adult DRG?</t>
  </si>
  <si>
    <t>See Tab 3: look up from DRG Table</t>
  </si>
  <si>
    <t>Gross DRG amount after age adjustor</t>
  </si>
  <si>
    <t>If C23 and C47 = Yes, then C32 x C46, or C23 = no, and C48 = Yes, then C33 x C46 rounded to 2 places</t>
  </si>
  <si>
    <t>IS A TRANSFER PAYMENT ADJUSTMENT MADE?</t>
  </si>
  <si>
    <t>Is a transfer adjustment potentially applicable?</t>
  </si>
  <si>
    <t>Look up C22</t>
  </si>
  <si>
    <t>Calculated transfer price adjustment</t>
  </si>
  <si>
    <t>If C51 = Yes, (C49 / C38) x (C20 + 1)</t>
  </si>
  <si>
    <t>Is transfer payment adjustment &lt; gross DRG amount?</t>
  </si>
  <si>
    <t>If C52&lt; C49, then Yes</t>
  </si>
  <si>
    <t>DRG payment at this point</t>
  </si>
  <si>
    <t>If C53= Yes, then C52, else C49</t>
  </si>
  <si>
    <t>IS A COST OUTLIER PAYMENT MADE?</t>
  </si>
  <si>
    <t>Estimated cost of this case</t>
  </si>
  <si>
    <t>C17 x C19</t>
  </si>
  <si>
    <t>Estimated gain (+) or loss (-)</t>
  </si>
  <si>
    <t>C54- C56</t>
  </si>
  <si>
    <t>Does estimated loss exceed cost outlier threshold?</t>
  </si>
  <si>
    <t>If C57 &lt; -C30, then Yes</t>
  </si>
  <si>
    <t>Cost outlier payment</t>
  </si>
  <si>
    <t>If C58 = Yes, then (-C57 - C30) x C31</t>
  </si>
  <si>
    <t>C54 + C59</t>
  </si>
  <si>
    <t>IS AN ADJUSTMENT FOR PARTIAL ELIGIBILITY MADE?</t>
  </si>
  <si>
    <t>Are computed covered days &lt; length of stay?</t>
  </si>
  <si>
    <t>If C21 &lt; C20, then Yes</t>
  </si>
  <si>
    <t>Prorated adjustment</t>
  </si>
  <si>
    <t>If C62 = Yes, then (C60 / C38) x C21, rounded to 2 places</t>
  </si>
  <si>
    <t>Is prorated adjustment &lt; DRG payment?</t>
  </si>
  <si>
    <t>If C63 &lt; C60, then Yes</t>
  </si>
  <si>
    <t>If C64 = Y, then C63, else C60</t>
  </si>
  <si>
    <t>CALCULATION OF ALLOWED AMOUNT</t>
  </si>
  <si>
    <t>Routine DSH add-on (hospital-specific)</t>
  </si>
  <si>
    <t>Allowed amount</t>
  </si>
  <si>
    <t>C65 + C67</t>
  </si>
  <si>
    <t>FOR AN OUT-OF-STATE STAY, IS PRIOR AUTHORIZATION MISSING?</t>
  </si>
  <si>
    <t>Out-of-state hospital missing required PA?</t>
  </si>
  <si>
    <t>If C70 = Yes, then C68 x C34, else C68</t>
  </si>
  <si>
    <t>CALCULATION OF REIMBURSEMENT AMOUNT</t>
  </si>
  <si>
    <t>If C43 &gt; 0, then C43, else C71</t>
  </si>
  <si>
    <t>Allowed amount after charge cap applied</t>
  </si>
  <si>
    <t>If C73 &gt; C17, then C17 else C73</t>
  </si>
  <si>
    <t>Third party liability</t>
  </si>
  <si>
    <t>Co-payment (also known as cost sharing)</t>
  </si>
  <si>
    <t>Spend down (also known as incurment)</t>
  </si>
  <si>
    <t>Reimbursement amount</t>
  </si>
  <si>
    <t>C74-C75-C76-C77</t>
  </si>
  <si>
    <t>Montana Medicaid Inpatient Pricing Calculator</t>
  </si>
  <si>
    <t>Under DRG payment, the Medicaid claims processing system assigns each complete inpatient stay to an All Patient Refined Diagnosis Related Group (APR-DRG) based on the diagnoses and procedures on the claim. (Note that Montana Medicaid does not use Medicare DRGs.) Hospitals do not need to put the DRG on the claim or purchase APR-DRG software. The ”Calculator” sheet assumes the user knows which APR-DRG applies to a particular stay. For more information on APR-DRGs, contact 3M Health Information Systems, which developed the software and owns it.</t>
  </si>
  <si>
    <t>This calculator spreadsheet is intended to be helpful to users, but it cannot capture all the editing and pricing complexity of the Medicaid claims processing system. In cases of difference, the claims processing system is correct.</t>
  </si>
  <si>
    <t>Montana Medicaid DRG Table</t>
  </si>
  <si>
    <t>Notes:</t>
  </si>
  <si>
    <t>1. The Gross DRG Amount (i.e., DRG base payment) equals the payment relative weight times the base price.</t>
  </si>
  <si>
    <t>4. For pediatric mental health patients (&lt; 18 years old) the Gross DRG Amount is increased by an age adjustor of 1.50. See Column K.</t>
  </si>
  <si>
    <t>7. ALOS figures refer to the nationwide average length of stay for each DRG. This information is used to adjust payments for acute care transfer cases and cases where the beneficiary has Medicaid eligibility for less than the full stay.</t>
  </si>
  <si>
    <t>10. This table shows information for 1,306 DRGs (326 base DRGs, each with four levels of severity, plus two error DRGs).</t>
  </si>
  <si>
    <r>
      <t>11. This spreadsheet was produced using proprietary computer software created, owned and licensed by the 3M Company. All copyrights in and to the 3M (APR</t>
    </r>
    <r>
      <rPr>
        <vertAlign val="superscript"/>
        <sz val="8"/>
        <color indexed="8"/>
        <rFont val="Arial"/>
        <family val="2"/>
      </rPr>
      <t>TM)</t>
    </r>
    <r>
      <rPr>
        <sz val="10"/>
        <color indexed="8"/>
        <rFont val="Arial"/>
        <family val="2"/>
      </rPr>
      <t xml:space="preserve"> Software, and to the 3M (APR</t>
    </r>
    <r>
      <rPr>
        <vertAlign val="superscript"/>
        <sz val="10"/>
        <color indexed="8"/>
        <rFont val="Arial"/>
        <family val="2"/>
      </rPr>
      <t>TM</t>
    </r>
    <r>
      <rPr>
        <sz val="10"/>
        <color indexed="8"/>
        <rFont val="Arial"/>
        <family val="2"/>
      </rPr>
      <t xml:space="preserve"> DRG) classification system(s) (including the selection, coordination and arrangement of all codes) are owned by 3M. All rights reserved. 3M is not responsible for the content or function within.</t>
    </r>
  </si>
  <si>
    <t>F</t>
  </si>
  <si>
    <t>G</t>
  </si>
  <si>
    <t>H</t>
  </si>
  <si>
    <t>I</t>
  </si>
  <si>
    <t>J</t>
  </si>
  <si>
    <t>K</t>
  </si>
  <si>
    <t>L</t>
  </si>
  <si>
    <t>Medicaid Care Category</t>
  </si>
  <si>
    <t>APR-DRG</t>
  </si>
  <si>
    <t>APR-DRG Description</t>
  </si>
  <si>
    <t>National Average Length of Stay</t>
  </si>
  <si>
    <t>HSRV National Relative Weight</t>
  </si>
  <si>
    <t>National Relative Weight Recentered to Montana</t>
  </si>
  <si>
    <t>Policy Adjustor</t>
  </si>
  <si>
    <t>Payment Relative Weight</t>
  </si>
  <si>
    <t>Mental Health DRG</t>
  </si>
  <si>
    <t>Pediatric</t>
  </si>
  <si>
    <t>Adult</t>
  </si>
  <si>
    <t xml:space="preserve">LIVER TRANSPLANT &amp;/OR INTESTINAL TRANSPLANT	</t>
  </si>
  <si>
    <t>Pediatric misc</t>
  </si>
  <si>
    <t>Adult gastroent</t>
  </si>
  <si>
    <t>001-2</t>
  </si>
  <si>
    <t>001-3</t>
  </si>
  <si>
    <t>001-4</t>
  </si>
  <si>
    <t>002-1</t>
  </si>
  <si>
    <t xml:space="preserve">HEART &amp;/OR LUNG TRANSPLANT	</t>
  </si>
  <si>
    <t>Adult misc</t>
  </si>
  <si>
    <t>002-2</t>
  </si>
  <si>
    <t>002-3</t>
  </si>
  <si>
    <t>002-4</t>
  </si>
  <si>
    <t>004-1</t>
  </si>
  <si>
    <t xml:space="preserve">TRACHEOSTOMY W MV 96+ HOURS W EXTENSIVE PROCEDURE	</t>
  </si>
  <si>
    <t>004-2</t>
  </si>
  <si>
    <t>004-3</t>
  </si>
  <si>
    <t>004-4</t>
  </si>
  <si>
    <t>005-1</t>
  </si>
  <si>
    <t xml:space="preserve">TRACHEOSTOMY W MV 96+ HOURS W/O EXTENSIVE PROCEDURE	</t>
  </si>
  <si>
    <t>005-2</t>
  </si>
  <si>
    <t>005-3</t>
  </si>
  <si>
    <t>005-4</t>
  </si>
  <si>
    <t>006-1</t>
  </si>
  <si>
    <t xml:space="preserve">PANCREAS TRANSPLANT	</t>
  </si>
  <si>
    <t>006-2</t>
  </si>
  <si>
    <t>006-3</t>
  </si>
  <si>
    <t>006-4</t>
  </si>
  <si>
    <t>007-1</t>
  </si>
  <si>
    <t>ALLOGENEIC BONE MARROW TRANSPLANT</t>
  </si>
  <si>
    <t>007-2</t>
  </si>
  <si>
    <t>007-3</t>
  </si>
  <si>
    <t>007-4</t>
  </si>
  <si>
    <t>008-1</t>
  </si>
  <si>
    <t xml:space="preserve">AUTOLOGOUS BONE MARROW TRANSPLANT	</t>
  </si>
  <si>
    <t>008-2</t>
  </si>
  <si>
    <t>008-3</t>
  </si>
  <si>
    <t>008-4</t>
  </si>
  <si>
    <t>009-1</t>
  </si>
  <si>
    <t>EXTRACORPOREAL MEMBRANE OXYGENATION (ECMO)</t>
  </si>
  <si>
    <t>009-2</t>
  </si>
  <si>
    <t>009-3</t>
  </si>
  <si>
    <t>009-4</t>
  </si>
  <si>
    <t>010-1</t>
  </si>
  <si>
    <t xml:space="preserve">HEAD TRAUMA WITH DEEP COMA	</t>
  </si>
  <si>
    <t>010-2</t>
  </si>
  <si>
    <t>010-3</t>
  </si>
  <si>
    <t>010-4</t>
  </si>
  <si>
    <t>020-1</t>
  </si>
  <si>
    <t xml:space="preserve">CRANIOTOMY FOR TRAUMA	</t>
  </si>
  <si>
    <t>020-2</t>
  </si>
  <si>
    <t>020-3</t>
  </si>
  <si>
    <t>020-4</t>
  </si>
  <si>
    <t>021-1</t>
  </si>
  <si>
    <t xml:space="preserve">CRANIOTOMY EXCEPT FOR TRAUMA	</t>
  </si>
  <si>
    <t>021-2</t>
  </si>
  <si>
    <t>021-3</t>
  </si>
  <si>
    <t>021-4</t>
  </si>
  <si>
    <t>022-1</t>
  </si>
  <si>
    <t xml:space="preserve">VENTRICULAR SHUNT PROCEDURES	</t>
  </si>
  <si>
    <t>022-2</t>
  </si>
  <si>
    <t>022-3</t>
  </si>
  <si>
    <t>022-4</t>
  </si>
  <si>
    <t>023-1</t>
  </si>
  <si>
    <t xml:space="preserve">SPINAL PROCEDURES	</t>
  </si>
  <si>
    <t>023-2</t>
  </si>
  <si>
    <t>023-3</t>
  </si>
  <si>
    <t>023-4</t>
  </si>
  <si>
    <t>024-1</t>
  </si>
  <si>
    <t xml:space="preserve">EXTRACRANIAL VASCULAR PROCEDURES	</t>
  </si>
  <si>
    <t>024-2</t>
  </si>
  <si>
    <t>024-3</t>
  </si>
  <si>
    <t>024-4</t>
  </si>
  <si>
    <t>026-1</t>
  </si>
  <si>
    <t xml:space="preserve">OTHER NERVOUS SYSTEM &amp; RELATED PROCEDURES	</t>
  </si>
  <si>
    <t>026-2</t>
  </si>
  <si>
    <t>026-3</t>
  </si>
  <si>
    <t>026-4</t>
  </si>
  <si>
    <t>040-1</t>
  </si>
  <si>
    <t xml:space="preserve">SPINAL DISORDERS &amp; INJURIES	</t>
  </si>
  <si>
    <t>040-2</t>
  </si>
  <si>
    <t>040-3</t>
  </si>
  <si>
    <t>040-4</t>
  </si>
  <si>
    <t>041-1</t>
  </si>
  <si>
    <t xml:space="preserve">NERVOUS SYSTEM MALIGNANCY	</t>
  </si>
  <si>
    <t>041-2</t>
  </si>
  <si>
    <t>041-3</t>
  </si>
  <si>
    <t>041-4</t>
  </si>
  <si>
    <t>042-1</t>
  </si>
  <si>
    <t xml:space="preserve">DEGENERATIVE NERVOUS SYSTEM DISORDERS EXC MULT SCLEROSIS	</t>
  </si>
  <si>
    <t>042-2</t>
  </si>
  <si>
    <t>042-3</t>
  </si>
  <si>
    <t>042-4</t>
  </si>
  <si>
    <t>043-1</t>
  </si>
  <si>
    <t xml:space="preserve">MULTIPLE SCLEROSIS &amp; OTHER DEMYELINATING DISEASES	</t>
  </si>
  <si>
    <t>043-2</t>
  </si>
  <si>
    <t>043-3</t>
  </si>
  <si>
    <t>043-4</t>
  </si>
  <si>
    <t>044-1</t>
  </si>
  <si>
    <t xml:space="preserve">INTRACRANIAL HEMORRHAGE	</t>
  </si>
  <si>
    <t>044-2</t>
  </si>
  <si>
    <t>044-3</t>
  </si>
  <si>
    <t>044-4</t>
  </si>
  <si>
    <t>045-1</t>
  </si>
  <si>
    <t xml:space="preserve">CVA &amp; PRECEREBRAL OCCLUSION W INFARCT	</t>
  </si>
  <si>
    <t>045-2</t>
  </si>
  <si>
    <t>045-3</t>
  </si>
  <si>
    <t>045-4</t>
  </si>
  <si>
    <t>046-1</t>
  </si>
  <si>
    <t xml:space="preserve">NONSPECIFIC CVA &amp; PRECEREBRAL OCCLUSION W/O INFARCT	</t>
  </si>
  <si>
    <t>046-2</t>
  </si>
  <si>
    <t>046-3</t>
  </si>
  <si>
    <t>046-4</t>
  </si>
  <si>
    <t>047-1</t>
  </si>
  <si>
    <t xml:space="preserve">TRANSIENT ISCHEMIA	</t>
  </si>
  <si>
    <t>047-2</t>
  </si>
  <si>
    <t>047-3</t>
  </si>
  <si>
    <t>047-4</t>
  </si>
  <si>
    <t>048-1</t>
  </si>
  <si>
    <t xml:space="preserve">PERIPHERAL, CRANIAL &amp; AUTONOMIC NERVE DISORDERS	</t>
  </si>
  <si>
    <t>048-2</t>
  </si>
  <si>
    <t>048-3</t>
  </si>
  <si>
    <t>048-4</t>
  </si>
  <si>
    <t>049-1</t>
  </si>
  <si>
    <t xml:space="preserve">BACTERIAL &amp; TUBERCULOUS INFECTIONS OF NERVOUS SYSTEM	</t>
  </si>
  <si>
    <t>049-2</t>
  </si>
  <si>
    <t>049-3</t>
  </si>
  <si>
    <t>049-4</t>
  </si>
  <si>
    <t>050-1</t>
  </si>
  <si>
    <t xml:space="preserve">NON-BACTERIAL INFECTIONS OF NERVOUS SYSTEM EXC VIRAL MENINGITIS	</t>
  </si>
  <si>
    <t>050-2</t>
  </si>
  <si>
    <t>050-3</t>
  </si>
  <si>
    <t>050-4</t>
  </si>
  <si>
    <t>051-1</t>
  </si>
  <si>
    <t xml:space="preserve">VIRAL MENINGITIS	</t>
  </si>
  <si>
    <t>051-2</t>
  </si>
  <si>
    <t>051-3</t>
  </si>
  <si>
    <t>051-4</t>
  </si>
  <si>
    <t>052-1</t>
  </si>
  <si>
    <t xml:space="preserve">ALTERATION IN CONSCIOUSNESS	</t>
  </si>
  <si>
    <t>052-2</t>
  </si>
  <si>
    <t>052-3</t>
  </si>
  <si>
    <t>052-4</t>
  </si>
  <si>
    <t>053-1</t>
  </si>
  <si>
    <t xml:space="preserve">SEIZURE	</t>
  </si>
  <si>
    <t>053-2</t>
  </si>
  <si>
    <t>053-3</t>
  </si>
  <si>
    <t>053-4</t>
  </si>
  <si>
    <t>054-1</t>
  </si>
  <si>
    <t xml:space="preserve">MIGRAINE &amp; OTHER HEADACHES	</t>
  </si>
  <si>
    <t>054-2</t>
  </si>
  <si>
    <t>054-3</t>
  </si>
  <si>
    <t>054-4</t>
  </si>
  <si>
    <t>055-1</t>
  </si>
  <si>
    <t xml:space="preserve">HEAD TRAUMA W COMA &gt;1 HR OR HEMORRHAGE	</t>
  </si>
  <si>
    <t>055-2</t>
  </si>
  <si>
    <t>055-3</t>
  </si>
  <si>
    <t>055-4</t>
  </si>
  <si>
    <t>056-1</t>
  </si>
  <si>
    <t xml:space="preserve">BRAIN CONTUSION/LACERATION &amp; COMPLICATED SKULL FX, COMA &lt; 1 HR OR NO COMA	</t>
  </si>
  <si>
    <t>056-2</t>
  </si>
  <si>
    <t>056-3</t>
  </si>
  <si>
    <t>056-4</t>
  </si>
  <si>
    <t>057-1</t>
  </si>
  <si>
    <t xml:space="preserve">CONCUSSION, CLOSED SKULL FX NOS,UNCOMPLICATED INTRACRANIAL INJURY, COMA &lt; 1 HR OR NO COMA	</t>
  </si>
  <si>
    <t>057-2</t>
  </si>
  <si>
    <t>057-3</t>
  </si>
  <si>
    <t>057-4</t>
  </si>
  <si>
    <t>058-1</t>
  </si>
  <si>
    <t xml:space="preserve">OTHER DISORDERS OF NERVOUS SYSTEM	</t>
  </si>
  <si>
    <t>058-2</t>
  </si>
  <si>
    <t>058-3</t>
  </si>
  <si>
    <t>058-4</t>
  </si>
  <si>
    <t>059-1</t>
  </si>
  <si>
    <t xml:space="preserve">ANOXIC &amp; OTHER SEVERE BRAIN DAMAGE	</t>
  </si>
  <si>
    <t>059-2</t>
  </si>
  <si>
    <t>059-3</t>
  </si>
  <si>
    <t>059-4</t>
  </si>
  <si>
    <t>073-1</t>
  </si>
  <si>
    <t xml:space="preserve">ORBIT AND EYE PROCEDURES	</t>
  </si>
  <si>
    <t>073-2</t>
  </si>
  <si>
    <t>073-3</t>
  </si>
  <si>
    <t>073-4</t>
  </si>
  <si>
    <t>082-1</t>
  </si>
  <si>
    <t xml:space="preserve">EYE INFECTIONS AND OTHER EYE DISORDERS	</t>
  </si>
  <si>
    <t>082-2</t>
  </si>
  <si>
    <t>082-3</t>
  </si>
  <si>
    <t>082-4</t>
  </si>
  <si>
    <t>089-1</t>
  </si>
  <si>
    <t xml:space="preserve">MAJOR CRANIAL/FACIAL BONE PROCEDURES	</t>
  </si>
  <si>
    <t>089-2</t>
  </si>
  <si>
    <t>089-3</t>
  </si>
  <si>
    <t>089-4</t>
  </si>
  <si>
    <t>091-1</t>
  </si>
  <si>
    <t xml:space="preserve">OTHER MAJOR HEAD &amp; NECK PROCEDURES	</t>
  </si>
  <si>
    <t>091-2</t>
  </si>
  <si>
    <t>091-3</t>
  </si>
  <si>
    <t>091-4</t>
  </si>
  <si>
    <t>092-1</t>
  </si>
  <si>
    <t xml:space="preserve">FACIAL BONE PROCEDURES EXCEPT MAJOR CRANIAL/FACIAL BONE PROCEDURES	</t>
  </si>
  <si>
    <t>092-2</t>
  </si>
  <si>
    <t>092-3</t>
  </si>
  <si>
    <t>092-4</t>
  </si>
  <si>
    <t>095-1</t>
  </si>
  <si>
    <t xml:space="preserve">CLEFT LIP &amp; PALATE REPAIR	</t>
  </si>
  <si>
    <t>095-2</t>
  </si>
  <si>
    <t>095-3</t>
  </si>
  <si>
    <t>095-4</t>
  </si>
  <si>
    <t>097-1</t>
  </si>
  <si>
    <t xml:space="preserve">TONSIL &amp; ADENOID PROCEDURES	</t>
  </si>
  <si>
    <t>097-2</t>
  </si>
  <si>
    <t>097-3</t>
  </si>
  <si>
    <t>097-4</t>
  </si>
  <si>
    <t>098-1</t>
  </si>
  <si>
    <t xml:space="preserve">OTHER EAR, NOSE, MOUTH &amp; THROAT PROCEDURES	</t>
  </si>
  <si>
    <t>098-2</t>
  </si>
  <si>
    <t>098-3</t>
  </si>
  <si>
    <t>098-4</t>
  </si>
  <si>
    <t>110-1</t>
  </si>
  <si>
    <t xml:space="preserve">EAR, NOSE, MOUTH, THROAT, CRANIAL/FACIAL MALIGNANCIES	</t>
  </si>
  <si>
    <t>110-2</t>
  </si>
  <si>
    <t>110-3</t>
  </si>
  <si>
    <t>110-4</t>
  </si>
  <si>
    <t>111-1</t>
  </si>
  <si>
    <t xml:space="preserve">VERTIGO &amp; OTHER LABYRINTH DISORDERS	</t>
  </si>
  <si>
    <t>111-2</t>
  </si>
  <si>
    <t>111-3</t>
  </si>
  <si>
    <t>111-4</t>
  </si>
  <si>
    <t>113-1</t>
  </si>
  <si>
    <t xml:space="preserve">INFECTIONS OF UPPER RESPIRATORY TRACT	</t>
  </si>
  <si>
    <t>Pediatric respiratory</t>
  </si>
  <si>
    <t>Adult respiratory</t>
  </si>
  <si>
    <t>113-2</t>
  </si>
  <si>
    <t>113-3</t>
  </si>
  <si>
    <t>113-4</t>
  </si>
  <si>
    <t>114-1</t>
  </si>
  <si>
    <t xml:space="preserve">DENTAL DISEASES AND DISORDERS	</t>
  </si>
  <si>
    <t>114-2</t>
  </si>
  <si>
    <t>114-3</t>
  </si>
  <si>
    <t>114-4</t>
  </si>
  <si>
    <t>115-1</t>
  </si>
  <si>
    <t xml:space="preserve">OTHER EAR, NOSE, MOUTH,THROAT &amp; CRANIAL/FACIAL DIAGNOSES	</t>
  </si>
  <si>
    <t>115-2</t>
  </si>
  <si>
    <t>115-3</t>
  </si>
  <si>
    <t>115-4</t>
  </si>
  <si>
    <t>120-1</t>
  </si>
  <si>
    <t xml:space="preserve">MAJOR RESPIRATORY &amp; CHEST PROCEDURES	</t>
  </si>
  <si>
    <t>120-2</t>
  </si>
  <si>
    <t>120-3</t>
  </si>
  <si>
    <t>120-4</t>
  </si>
  <si>
    <t>121-1</t>
  </si>
  <si>
    <t xml:space="preserve">OTHER RESPIRATORY &amp; CHEST PROCEDURES	</t>
  </si>
  <si>
    <t>121-2</t>
  </si>
  <si>
    <t>121-3</t>
  </si>
  <si>
    <t>121-4</t>
  </si>
  <si>
    <t>130-1</t>
  </si>
  <si>
    <t xml:space="preserve">RESPIRATORY SYSTEM DIAGNOSIS W VENTILATOR SUPPORT 96+ HOURS	</t>
  </si>
  <si>
    <t>130-2</t>
  </si>
  <si>
    <t>130-3</t>
  </si>
  <si>
    <t>130-4</t>
  </si>
  <si>
    <t>131-1</t>
  </si>
  <si>
    <t xml:space="preserve">CYSTIC FIBROSIS - PULMONARY DISEASE	</t>
  </si>
  <si>
    <t>131-2</t>
  </si>
  <si>
    <t>131-3</t>
  </si>
  <si>
    <t>131-4</t>
  </si>
  <si>
    <t>132-1</t>
  </si>
  <si>
    <t xml:space="preserve">BPD &amp; OTH CHRONIC RESPIRATORY DISEASES ARISING IN PERINATAL PERIOD	</t>
  </si>
  <si>
    <t>132-2</t>
  </si>
  <si>
    <t>132-3</t>
  </si>
  <si>
    <t>132-4</t>
  </si>
  <si>
    <t>133-1</t>
  </si>
  <si>
    <t xml:space="preserve">RESPIRATORY FAILURE	</t>
  </si>
  <si>
    <t>133-2</t>
  </si>
  <si>
    <t>133-3</t>
  </si>
  <si>
    <t>133-4</t>
  </si>
  <si>
    <t>134-1</t>
  </si>
  <si>
    <t xml:space="preserve">PULMONARY EMBOLISM	</t>
  </si>
  <si>
    <t>134-2</t>
  </si>
  <si>
    <t>134-3</t>
  </si>
  <si>
    <t>134-4</t>
  </si>
  <si>
    <t>135-1</t>
  </si>
  <si>
    <t xml:space="preserve">MAJOR CHEST &amp; RESPIRATORY TRAUMA	</t>
  </si>
  <si>
    <t>135-2</t>
  </si>
  <si>
    <t>135-3</t>
  </si>
  <si>
    <t>135-4</t>
  </si>
  <si>
    <t>136-1</t>
  </si>
  <si>
    <t xml:space="preserve">RESPIRATORY MALIGNANCY	</t>
  </si>
  <si>
    <t>136-2</t>
  </si>
  <si>
    <t>136-3</t>
  </si>
  <si>
    <t>136-4</t>
  </si>
  <si>
    <t>137-1</t>
  </si>
  <si>
    <t xml:space="preserve">MAJOR RESPIRATORY INFECTIONS &amp; INFLAMMATIONS	</t>
  </si>
  <si>
    <t>137-2</t>
  </si>
  <si>
    <t>137-3</t>
  </si>
  <si>
    <t>137-4</t>
  </si>
  <si>
    <t>138-1</t>
  </si>
  <si>
    <t xml:space="preserve">BRONCHIOLITIS &amp; RSV PNEUMONIA	</t>
  </si>
  <si>
    <t>138-2</t>
  </si>
  <si>
    <t>138-3</t>
  </si>
  <si>
    <t>138-4</t>
  </si>
  <si>
    <t>139-1</t>
  </si>
  <si>
    <t xml:space="preserve">OTHER PNEUMONIA	</t>
  </si>
  <si>
    <t>139-2</t>
  </si>
  <si>
    <t>139-3</t>
  </si>
  <si>
    <t>139-4</t>
  </si>
  <si>
    <t>140-1</t>
  </si>
  <si>
    <t xml:space="preserve">CHRONIC OBSTRUCTIVE PULMONARY DISEASE	</t>
  </si>
  <si>
    <t>140-2</t>
  </si>
  <si>
    <t>140-3</t>
  </si>
  <si>
    <t>140-4</t>
  </si>
  <si>
    <t>141-1</t>
  </si>
  <si>
    <t xml:space="preserve">ASTHMA	</t>
  </si>
  <si>
    <t>141-2</t>
  </si>
  <si>
    <t>141-3</t>
  </si>
  <si>
    <t>141-4</t>
  </si>
  <si>
    <t>142-1</t>
  </si>
  <si>
    <t xml:space="preserve">INTERSTITIAL &amp; ALVEOLAR LUNG DISEASES	</t>
  </si>
  <si>
    <t>142-2</t>
  </si>
  <si>
    <t>142-3</t>
  </si>
  <si>
    <t>142-4</t>
  </si>
  <si>
    <t>143-1</t>
  </si>
  <si>
    <t xml:space="preserve">OTHER RESPIRATORY DIAGNOSES EXCEPT SIGNS, SYMPTOMS &amp; MINOR DIAGNOSES	</t>
  </si>
  <si>
    <t>143-2</t>
  </si>
  <si>
    <t>143-3</t>
  </si>
  <si>
    <t>143-4</t>
  </si>
  <si>
    <t>144-1</t>
  </si>
  <si>
    <t xml:space="preserve">RESPIRATORY SIGNS, SYMPTOMS &amp; MINOR DIAGNOSES	</t>
  </si>
  <si>
    <t>144-2</t>
  </si>
  <si>
    <t>144-3</t>
  </si>
  <si>
    <t>144-4</t>
  </si>
  <si>
    <t>145-1</t>
  </si>
  <si>
    <t xml:space="preserve">ACUTE BRONCHITIS AND RELATED SYMPTOMS	</t>
  </si>
  <si>
    <t>145-2</t>
  </si>
  <si>
    <t>145-3</t>
  </si>
  <si>
    <t>145-4</t>
  </si>
  <si>
    <t>160-1</t>
  </si>
  <si>
    <t xml:space="preserve">MAJOR CARDIOTHORACIC REPAIR OF HEART ANOMALY	</t>
  </si>
  <si>
    <t>Adult circulatory</t>
  </si>
  <si>
    <t>160-2</t>
  </si>
  <si>
    <t>160-3</t>
  </si>
  <si>
    <t>160-4</t>
  </si>
  <si>
    <t>161-1</t>
  </si>
  <si>
    <t xml:space="preserve">CARDIAC DEFIBRILLATOR &amp; HEART ASSIST IMPLANT	</t>
  </si>
  <si>
    <t>161-2</t>
  </si>
  <si>
    <t>161-3</t>
  </si>
  <si>
    <t>161-4</t>
  </si>
  <si>
    <t>162-1</t>
  </si>
  <si>
    <t xml:space="preserve">CARDIAC VALVE PROCEDURES W AMI OR COMPLEX PDX	</t>
  </si>
  <si>
    <t>162-2</t>
  </si>
  <si>
    <t>162-3</t>
  </si>
  <si>
    <t>162-4</t>
  </si>
  <si>
    <t>163-1</t>
  </si>
  <si>
    <t xml:space="preserve">CARDIAC VALVE PROCEDURES W/O AMI OR COMPLEX PDX	</t>
  </si>
  <si>
    <t>163-2</t>
  </si>
  <si>
    <t>163-3</t>
  </si>
  <si>
    <t>163-4</t>
  </si>
  <si>
    <t>165-1</t>
  </si>
  <si>
    <t xml:space="preserve">CORONARY BYPASS W AMI OR COMPLEX PDX	</t>
  </si>
  <si>
    <t>165-2</t>
  </si>
  <si>
    <t>165-3</t>
  </si>
  <si>
    <t>165-4</t>
  </si>
  <si>
    <t>166-1</t>
  </si>
  <si>
    <t xml:space="preserve">CORONARY BYPASS W/O AMI OR COMPLEX PDX	</t>
  </si>
  <si>
    <t>166-2</t>
  </si>
  <si>
    <t>166-3</t>
  </si>
  <si>
    <t>166-4</t>
  </si>
  <si>
    <t>167-1</t>
  </si>
  <si>
    <t xml:space="preserve">OTHER CARDIOTHORACIC &amp; THORACIC VASCULAR PROCEDURES	</t>
  </si>
  <si>
    <t>167-2</t>
  </si>
  <si>
    <t>167-3</t>
  </si>
  <si>
    <t>167-4</t>
  </si>
  <si>
    <t>169-1</t>
  </si>
  <si>
    <t xml:space="preserve">MAJOR ABDOMINAL VASCULAR PROCEDURES	</t>
  </si>
  <si>
    <t>169-2</t>
  </si>
  <si>
    <t>169-3</t>
  </si>
  <si>
    <t>169-4</t>
  </si>
  <si>
    <t>170-1</t>
  </si>
  <si>
    <t xml:space="preserve">PERMANENT CARDIAC PACEMAKER IMPLANT W AMI, HEART FAILURE OR SHOCK	</t>
  </si>
  <si>
    <t>170-2</t>
  </si>
  <si>
    <t>170-3</t>
  </si>
  <si>
    <t>170-4</t>
  </si>
  <si>
    <t>171-1</t>
  </si>
  <si>
    <t xml:space="preserve">PERM CARDIAC PACEMAKER IMPLANT W/O AMI, HEART FAILURE OR SHOCK	</t>
  </si>
  <si>
    <t>171-2</t>
  </si>
  <si>
    <t>171-3</t>
  </si>
  <si>
    <t>171-4</t>
  </si>
  <si>
    <t>174-1</t>
  </si>
  <si>
    <t xml:space="preserve">PERCUTANEOUS CORONARY INTERVENTION W AMI	</t>
  </si>
  <si>
    <t>174-2</t>
  </si>
  <si>
    <t>174-3</t>
  </si>
  <si>
    <t>174-4</t>
  </si>
  <si>
    <t>175-1</t>
  </si>
  <si>
    <t xml:space="preserve">PERCUTANEOUS CORONARY INTERVENTION W/O AMI	</t>
  </si>
  <si>
    <t>175-2</t>
  </si>
  <si>
    <t>175-3</t>
  </si>
  <si>
    <t>175-4</t>
  </si>
  <si>
    <t>176-1</t>
  </si>
  <si>
    <t xml:space="preserve">CARDIAC PACEMAKER &amp; DEFIBRILLATOR DEVICE REPLACEMENT	</t>
  </si>
  <si>
    <t>176-2</t>
  </si>
  <si>
    <t>176-3</t>
  </si>
  <si>
    <t>176-4</t>
  </si>
  <si>
    <t>177-1</t>
  </si>
  <si>
    <t xml:space="preserve">CARDIAC PACEMAKER &amp; DEFIBRILLATOR REVISION EXCEPT DEVICE REPLACEMENT	</t>
  </si>
  <si>
    <t>177-2</t>
  </si>
  <si>
    <t>177-3</t>
  </si>
  <si>
    <t>177-4</t>
  </si>
  <si>
    <t>180-1</t>
  </si>
  <si>
    <t xml:space="preserve">OTHER CIRCULATORY SYSTEM PROCEDURES	</t>
  </si>
  <si>
    <t>180-2</t>
  </si>
  <si>
    <t>180-3</t>
  </si>
  <si>
    <t>180-4</t>
  </si>
  <si>
    <t>181-1</t>
  </si>
  <si>
    <t xml:space="preserve">LOWER EXTREMITY ARTERIAL PROCEDURES	</t>
  </si>
  <si>
    <t>181-2</t>
  </si>
  <si>
    <t>181-3</t>
  </si>
  <si>
    <t>181-4</t>
  </si>
  <si>
    <t>182-1</t>
  </si>
  <si>
    <t xml:space="preserve">OTHER PERIPHERAL VASCULAR PROCEDURES	</t>
  </si>
  <si>
    <t>182-2</t>
  </si>
  <si>
    <t>182-3</t>
  </si>
  <si>
    <t>182-4</t>
  </si>
  <si>
    <t>190-1</t>
  </si>
  <si>
    <t xml:space="preserve">ACUTE MYOCARDIAL INFARCTION	</t>
  </si>
  <si>
    <t>190-2</t>
  </si>
  <si>
    <t>190-3</t>
  </si>
  <si>
    <t>190-4</t>
  </si>
  <si>
    <t>191-1</t>
  </si>
  <si>
    <t>CARDIAC CATHETERIZATION FOR CORONARY ARTERY DISEASE</t>
  </si>
  <si>
    <t>191-2</t>
  </si>
  <si>
    <t>191-3</t>
  </si>
  <si>
    <t>191-4</t>
  </si>
  <si>
    <t>192-1</t>
  </si>
  <si>
    <t xml:space="preserve">CARDIAC CATHETERIZATION FOR OTHER NON-CORONARY CONDITIONS	</t>
  </si>
  <si>
    <t>192-2</t>
  </si>
  <si>
    <t>192-3</t>
  </si>
  <si>
    <t>192-4</t>
  </si>
  <si>
    <t>193-1</t>
  </si>
  <si>
    <t xml:space="preserve">ACUTE &amp; SUBACUTE ENDOCARDITIS	</t>
  </si>
  <si>
    <t>193-2</t>
  </si>
  <si>
    <t>193-3</t>
  </si>
  <si>
    <t>193-4</t>
  </si>
  <si>
    <t>194-1</t>
  </si>
  <si>
    <t xml:space="preserve">HEART FAILURE	</t>
  </si>
  <si>
    <t>194-2</t>
  </si>
  <si>
    <t>194-3</t>
  </si>
  <si>
    <t>194-4</t>
  </si>
  <si>
    <t>196-1</t>
  </si>
  <si>
    <t xml:space="preserve">CARDIAC ARREST &amp; SHOCK	</t>
  </si>
  <si>
    <t>196-2</t>
  </si>
  <si>
    <t>196-3</t>
  </si>
  <si>
    <t>196-4</t>
  </si>
  <si>
    <t>197-1</t>
  </si>
  <si>
    <t xml:space="preserve">PERIPHERAL &amp; OTHER VASCULAR DISORDERS	</t>
  </si>
  <si>
    <t>197-2</t>
  </si>
  <si>
    <t>197-3</t>
  </si>
  <si>
    <t>197-4</t>
  </si>
  <si>
    <t>198-1</t>
  </si>
  <si>
    <t xml:space="preserve">ANGINA PECTORIS &amp; CORONARY ATHEROSCLEROSIS	</t>
  </si>
  <si>
    <t>198-2</t>
  </si>
  <si>
    <t>198-3</t>
  </si>
  <si>
    <t>198-4</t>
  </si>
  <si>
    <t>199-1</t>
  </si>
  <si>
    <t xml:space="preserve">HYPERTENSION	</t>
  </si>
  <si>
    <t>199-2</t>
  </si>
  <si>
    <t>199-3</t>
  </si>
  <si>
    <t>199-4</t>
  </si>
  <si>
    <t>200-1</t>
  </si>
  <si>
    <t xml:space="preserve">CARDIAC STRUCTURAL &amp; VALVULAR DISORDERS	</t>
  </si>
  <si>
    <t>200-2</t>
  </si>
  <si>
    <t>200-3</t>
  </si>
  <si>
    <t>200-4</t>
  </si>
  <si>
    <t>201-1</t>
  </si>
  <si>
    <t xml:space="preserve">CARDIAC ARRHYTHMIA &amp; CONDUCTION DISORDERS	</t>
  </si>
  <si>
    <t>201-2</t>
  </si>
  <si>
    <t>201-3</t>
  </si>
  <si>
    <t>201-4</t>
  </si>
  <si>
    <t>203-1</t>
  </si>
  <si>
    <t xml:space="preserve">CHEST PAIN	</t>
  </si>
  <si>
    <t>203-2</t>
  </si>
  <si>
    <t>203-3</t>
  </si>
  <si>
    <t>203-4</t>
  </si>
  <si>
    <t>204-1</t>
  </si>
  <si>
    <t xml:space="preserve">SYNCOPE &amp; COLLAPSE	</t>
  </si>
  <si>
    <t>204-2</t>
  </si>
  <si>
    <t>204-3</t>
  </si>
  <si>
    <t>204-4</t>
  </si>
  <si>
    <t>205-1</t>
  </si>
  <si>
    <t xml:space="preserve">CARDIOMYOPATHY	</t>
  </si>
  <si>
    <t>205-2</t>
  </si>
  <si>
    <t>205-3</t>
  </si>
  <si>
    <t>205-4</t>
  </si>
  <si>
    <t>206-1</t>
  </si>
  <si>
    <t xml:space="preserve">MALFUNCTION,REACTION,COMPLICATION OF CARDIAC/VASC DEVICE OR PROCEDURE	</t>
  </si>
  <si>
    <t>206-2</t>
  </si>
  <si>
    <t>206-3</t>
  </si>
  <si>
    <t>206-4</t>
  </si>
  <si>
    <t>207-1</t>
  </si>
  <si>
    <t xml:space="preserve">OTHER CIRCULATORY SYSTEM DIAGNOSES	</t>
  </si>
  <si>
    <t>207-2</t>
  </si>
  <si>
    <t>207-3</t>
  </si>
  <si>
    <t>207-4</t>
  </si>
  <si>
    <t>220-1</t>
  </si>
  <si>
    <t xml:space="preserve">MAJOR STOMACH, ESOPHAGEAL &amp; DUODENAL PROCEDURES	</t>
  </si>
  <si>
    <t>220-2</t>
  </si>
  <si>
    <t>220-3</t>
  </si>
  <si>
    <t>220-4</t>
  </si>
  <si>
    <t>222-1</t>
  </si>
  <si>
    <t xml:space="preserve">OTHER STOMACH, ESOPHAGEAL &amp; DUODENAL PROCEDURES	</t>
  </si>
  <si>
    <t>222-2</t>
  </si>
  <si>
    <t>222-3</t>
  </si>
  <si>
    <t>222-4</t>
  </si>
  <si>
    <t>223-1</t>
  </si>
  <si>
    <t xml:space="preserve">OTHER SMALL &amp; LARGE BOWEL PROCEDURES	</t>
  </si>
  <si>
    <t>223-2</t>
  </si>
  <si>
    <t>223-3</t>
  </si>
  <si>
    <t>223-4</t>
  </si>
  <si>
    <t>224-1</t>
  </si>
  <si>
    <t xml:space="preserve">PERITONEAL ADHESIOLYSIS	</t>
  </si>
  <si>
    <t>224-2</t>
  </si>
  <si>
    <t>224-3</t>
  </si>
  <si>
    <t>224-4</t>
  </si>
  <si>
    <t>226-1</t>
  </si>
  <si>
    <t xml:space="preserve">ANAL PROCEDURES	</t>
  </si>
  <si>
    <t>226-2</t>
  </si>
  <si>
    <t>226-3</t>
  </si>
  <si>
    <t>226-4</t>
  </si>
  <si>
    <t>227-1</t>
  </si>
  <si>
    <t xml:space="preserve">HERNIA PROCEDURES EXCEPT INGUINAL, FEMORAL &amp; UMBILICAL	</t>
  </si>
  <si>
    <t>227-2</t>
  </si>
  <si>
    <t>227-3</t>
  </si>
  <si>
    <t>227-4</t>
  </si>
  <si>
    <t>228-1</t>
  </si>
  <si>
    <t xml:space="preserve">INGUINAL, FEMORAL &amp; UMBILICAL HERNIA PROCEDURES	</t>
  </si>
  <si>
    <t>228-2</t>
  </si>
  <si>
    <t>228-3</t>
  </si>
  <si>
    <t>228-4</t>
  </si>
  <si>
    <t>229-1</t>
  </si>
  <si>
    <t xml:space="preserve">OTHER DIGESTIVE SYSTEM &amp; ABDOMINAL PROCEDURES	</t>
  </si>
  <si>
    <t>229-2</t>
  </si>
  <si>
    <t>229-3</t>
  </si>
  <si>
    <t>229-4</t>
  </si>
  <si>
    <t>230-1</t>
  </si>
  <si>
    <t xml:space="preserve">MAJOR SMALL BOWEL PROCEDURES	</t>
  </si>
  <si>
    <t>230-2</t>
  </si>
  <si>
    <t>230-3</t>
  </si>
  <si>
    <t>230-4</t>
  </si>
  <si>
    <t>231-1</t>
  </si>
  <si>
    <t xml:space="preserve">MAJOR LARGE BOWEL PROCEDURES	</t>
  </si>
  <si>
    <t>231-2</t>
  </si>
  <si>
    <t>231-3</t>
  </si>
  <si>
    <t>231-4</t>
  </si>
  <si>
    <t>232-1</t>
  </si>
  <si>
    <t xml:space="preserve">GASTRIC FUNDOPLICATION	</t>
  </si>
  <si>
    <t>232-2</t>
  </si>
  <si>
    <t>232-3</t>
  </si>
  <si>
    <t>232-4</t>
  </si>
  <si>
    <t>233-1</t>
  </si>
  <si>
    <t xml:space="preserve">APPENDECTOMY WITH COMPLEX PRINCIPAL DIAGNOSIS	</t>
  </si>
  <si>
    <t>233-2</t>
  </si>
  <si>
    <t>233-3</t>
  </si>
  <si>
    <t>233-4</t>
  </si>
  <si>
    <t>234-1</t>
  </si>
  <si>
    <t xml:space="preserve">APPENDECTOMY WITHOUT COMPLEX PRINCIPAL DIAGNOSIS	</t>
  </si>
  <si>
    <t>234-2</t>
  </si>
  <si>
    <t>234-3</t>
  </si>
  <si>
    <t>234-4</t>
  </si>
  <si>
    <t>240-1</t>
  </si>
  <si>
    <t xml:space="preserve">DIGESTIVE MALIGNANCY	</t>
  </si>
  <si>
    <t>240-2</t>
  </si>
  <si>
    <t>240-3</t>
  </si>
  <si>
    <t>240-4</t>
  </si>
  <si>
    <t>241-1</t>
  </si>
  <si>
    <t xml:space="preserve">PEPTIC ULCER &amp; GASTRITIS	</t>
  </si>
  <si>
    <t>241-2</t>
  </si>
  <si>
    <t>241-3</t>
  </si>
  <si>
    <t>241-4</t>
  </si>
  <si>
    <t>242-1</t>
  </si>
  <si>
    <t xml:space="preserve">MAJOR ESOPHAGEAL DISORDERS	</t>
  </si>
  <si>
    <t>242-2</t>
  </si>
  <si>
    <t>242-3</t>
  </si>
  <si>
    <t>242-4</t>
  </si>
  <si>
    <t>243-1</t>
  </si>
  <si>
    <t xml:space="preserve">OTHER ESOPHAGEAL DISORDERS	</t>
  </si>
  <si>
    <t>243-2</t>
  </si>
  <si>
    <t>243-3</t>
  </si>
  <si>
    <t>243-4</t>
  </si>
  <si>
    <t>244-1</t>
  </si>
  <si>
    <t xml:space="preserve">DIVERTICULITIS &amp; DIVERTICULOSIS	</t>
  </si>
  <si>
    <t>244-2</t>
  </si>
  <si>
    <t>244-3</t>
  </si>
  <si>
    <t>244-4</t>
  </si>
  <si>
    <t>245-1</t>
  </si>
  <si>
    <t xml:space="preserve">INFLAMMATORY BOWEL DISEASE	</t>
  </si>
  <si>
    <t>245-2</t>
  </si>
  <si>
    <t>245-3</t>
  </si>
  <si>
    <t>245-4</t>
  </si>
  <si>
    <t>246-1</t>
  </si>
  <si>
    <t xml:space="preserve">GASTROINTESTINAL VASCULAR INSUFFICIENCY	</t>
  </si>
  <si>
    <t>246-2</t>
  </si>
  <si>
    <t>246-3</t>
  </si>
  <si>
    <t>246-4</t>
  </si>
  <si>
    <t>247-1</t>
  </si>
  <si>
    <t xml:space="preserve">INTESTINAL OBSTRUCTION	</t>
  </si>
  <si>
    <t>247-2</t>
  </si>
  <si>
    <t>247-3</t>
  </si>
  <si>
    <t>247-4</t>
  </si>
  <si>
    <t>248-1</t>
  </si>
  <si>
    <t xml:space="preserve">MAJOR GASTROINTESTINAL &amp; PERITONEAL INFECTIONS	</t>
  </si>
  <si>
    <t>248-2</t>
  </si>
  <si>
    <t>248-3</t>
  </si>
  <si>
    <t>248-4</t>
  </si>
  <si>
    <t>249-1</t>
  </si>
  <si>
    <t xml:space="preserve">OTHER GASTROENTERITIS, NAUSEA &amp; VOMITING	</t>
  </si>
  <si>
    <t>249-2</t>
  </si>
  <si>
    <t>249-3</t>
  </si>
  <si>
    <t>249-4</t>
  </si>
  <si>
    <t>251-1</t>
  </si>
  <si>
    <t xml:space="preserve">ABDOMINAL PAIN	</t>
  </si>
  <si>
    <t>251-2</t>
  </si>
  <si>
    <t>251-3</t>
  </si>
  <si>
    <t>251-4</t>
  </si>
  <si>
    <t>252-1</t>
  </si>
  <si>
    <t xml:space="preserve">MALFUNCTION, REACTION &amp; COMPLICATION OF GI DEVICE OR PROCEDURE	</t>
  </si>
  <si>
    <t>252-2</t>
  </si>
  <si>
    <t>252-3</t>
  </si>
  <si>
    <t>252-4</t>
  </si>
  <si>
    <t>253-1</t>
  </si>
  <si>
    <t xml:space="preserve">OTHER &amp; UNSPECIFIED GASTROINTESTINAL HEMORRHAGE	</t>
  </si>
  <si>
    <t>253-2</t>
  </si>
  <si>
    <t>253-3</t>
  </si>
  <si>
    <t>253-4</t>
  </si>
  <si>
    <t>254-1</t>
  </si>
  <si>
    <t xml:space="preserve">OTHER DIGESTIVE SYSTEM DIAGNOSES	</t>
  </si>
  <si>
    <t>254-2</t>
  </si>
  <si>
    <t>254-3</t>
  </si>
  <si>
    <t>254-4</t>
  </si>
  <si>
    <t>260-1</t>
  </si>
  <si>
    <t xml:space="preserve">MAJOR PANCREAS, LIVER &amp; SHUNT PROCEDURES	</t>
  </si>
  <si>
    <t>260-2</t>
  </si>
  <si>
    <t>260-3</t>
  </si>
  <si>
    <t>260-4</t>
  </si>
  <si>
    <t>261-1</t>
  </si>
  <si>
    <t xml:space="preserve">MAJOR BILIARY TRACT PROCEDURES	</t>
  </si>
  <si>
    <t>261-2</t>
  </si>
  <si>
    <t>261-3</t>
  </si>
  <si>
    <t>261-4</t>
  </si>
  <si>
    <t>263-1</t>
  </si>
  <si>
    <t>CHOLECYSTECTOMY</t>
  </si>
  <si>
    <t>263-2</t>
  </si>
  <si>
    <t>263-3</t>
  </si>
  <si>
    <t>263-4</t>
  </si>
  <si>
    <t>264-1</t>
  </si>
  <si>
    <t xml:space="preserve">OTHER HEPATOBILIARY, PANCREAS &amp; ABDOMINAL PROCEDURES	</t>
  </si>
  <si>
    <t>264-2</t>
  </si>
  <si>
    <t>264-3</t>
  </si>
  <si>
    <t>264-4</t>
  </si>
  <si>
    <t>279-1</t>
  </si>
  <si>
    <t xml:space="preserve">HEPATIC COMA &amp; OTHER MAJOR ACUTE LIVER DISORDERS	</t>
  </si>
  <si>
    <t>279-2</t>
  </si>
  <si>
    <t>279-3</t>
  </si>
  <si>
    <t>279-4</t>
  </si>
  <si>
    <t>280-1</t>
  </si>
  <si>
    <t xml:space="preserve">ALCOHOLIC LIVER DISEASE	</t>
  </si>
  <si>
    <t>280-2</t>
  </si>
  <si>
    <t>280-3</t>
  </si>
  <si>
    <t>280-4</t>
  </si>
  <si>
    <t>281-1</t>
  </si>
  <si>
    <t xml:space="preserve">MALIGNANCY OF HEPATOBILIARY SYSTEM &amp; PANCREAS	</t>
  </si>
  <si>
    <t>281-2</t>
  </si>
  <si>
    <t>281-3</t>
  </si>
  <si>
    <t>281-4</t>
  </si>
  <si>
    <t>282-1</t>
  </si>
  <si>
    <t xml:space="preserve">DISORDERS OF PANCREAS EXCEPT MALIGNANCY	</t>
  </si>
  <si>
    <t>282-2</t>
  </si>
  <si>
    <t>282-3</t>
  </si>
  <si>
    <t>282-4</t>
  </si>
  <si>
    <t>283-1</t>
  </si>
  <si>
    <t xml:space="preserve">OTHER DISORDERS OF THE LIVER	</t>
  </si>
  <si>
    <t>283-2</t>
  </si>
  <si>
    <t>283-3</t>
  </si>
  <si>
    <t>283-4</t>
  </si>
  <si>
    <t>284-1</t>
  </si>
  <si>
    <t xml:space="preserve">DISORDERS OF GALLBLADDER &amp; BILIARY TRACT	</t>
  </si>
  <si>
    <t>284-2</t>
  </si>
  <si>
    <t>284-3</t>
  </si>
  <si>
    <t>284-4</t>
  </si>
  <si>
    <t>301-1</t>
  </si>
  <si>
    <t xml:space="preserve">HIP JOINT REPLACEMENT	</t>
  </si>
  <si>
    <t>301-2</t>
  </si>
  <si>
    <t>301-3</t>
  </si>
  <si>
    <t>301-4</t>
  </si>
  <si>
    <t>302-1</t>
  </si>
  <si>
    <t xml:space="preserve">KNEE JOINT REPLACEMENT	</t>
  </si>
  <si>
    <t>302-2</t>
  </si>
  <si>
    <t>302-3</t>
  </si>
  <si>
    <t>302-4</t>
  </si>
  <si>
    <t>303-1</t>
  </si>
  <si>
    <t xml:space="preserve">DORSAL &amp; LUMBAR FUSION PROC FOR CURVATURE OF BACK	</t>
  </si>
  <si>
    <t>303-2</t>
  </si>
  <si>
    <t>303-3</t>
  </si>
  <si>
    <t>303-4</t>
  </si>
  <si>
    <t>304-1</t>
  </si>
  <si>
    <t xml:space="preserve">DORSAL &amp; LUMBAR FUSION PROC EXCEPT FOR CURVATURE OF BACK	</t>
  </si>
  <si>
    <t>304-2</t>
  </si>
  <si>
    <t>304-3</t>
  </si>
  <si>
    <t>304-4</t>
  </si>
  <si>
    <t>305-1</t>
  </si>
  <si>
    <t xml:space="preserve">AMPUTATION OF LOWER LIMB EXCEPT TOES	</t>
  </si>
  <si>
    <t>305-2</t>
  </si>
  <si>
    <t>305-3</t>
  </si>
  <si>
    <t>305-4</t>
  </si>
  <si>
    <t>308-1</t>
  </si>
  <si>
    <t xml:space="preserve">HIP &amp; FEMUR FRACTURE REPAIR	</t>
  </si>
  <si>
    <t>308-2</t>
  </si>
  <si>
    <t>308-3</t>
  </si>
  <si>
    <t>308-4</t>
  </si>
  <si>
    <t>309-1</t>
  </si>
  <si>
    <t xml:space="preserve">OTHER SIGNIFICANT HIP &amp; FEMUR SURGERY	</t>
  </si>
  <si>
    <t>309-2</t>
  </si>
  <si>
    <t>309-3</t>
  </si>
  <si>
    <t>309-4</t>
  </si>
  <si>
    <t>310-1</t>
  </si>
  <si>
    <t xml:space="preserve">INTERVERTEBRAL DISC EXCISION &amp; DECOMPRESSION	</t>
  </si>
  <si>
    <t>310-2</t>
  </si>
  <si>
    <t>310-3</t>
  </si>
  <si>
    <t>310-4</t>
  </si>
  <si>
    <t>312-1</t>
  </si>
  <si>
    <t xml:space="preserve">SKIN GRAFT, EXCEPT HAND, FOR MUSCULOSKELETAL &amp; CONNECTIVE TISSUE DIAGNOSES	</t>
  </si>
  <si>
    <t>312-2</t>
  </si>
  <si>
    <t>312-3</t>
  </si>
  <si>
    <t>312-4</t>
  </si>
  <si>
    <t>313-1</t>
  </si>
  <si>
    <t xml:space="preserve">KNEE &amp; LOWER LEG PROCEDURES EXCEPT FOOT	</t>
  </si>
  <si>
    <t>313-2</t>
  </si>
  <si>
    <t>313-3</t>
  </si>
  <si>
    <t>313-4</t>
  </si>
  <si>
    <t>314-1</t>
  </si>
  <si>
    <t xml:space="preserve">FOOT &amp; TOE PROCEDURES	</t>
  </si>
  <si>
    <t>314-2</t>
  </si>
  <si>
    <t>314-3</t>
  </si>
  <si>
    <t>314-4</t>
  </si>
  <si>
    <t>315-1</t>
  </si>
  <si>
    <t xml:space="preserve">SHOULDER, UPPER ARM &amp; FOREARM PROCEDURES EXCEPT JOINT REPLACEMENT	</t>
  </si>
  <si>
    <t>315-2</t>
  </si>
  <si>
    <t>315-3</t>
  </si>
  <si>
    <t>315-4</t>
  </si>
  <si>
    <t>316-1</t>
  </si>
  <si>
    <t xml:space="preserve">HAND &amp; WRIST PROCEDURES	</t>
  </si>
  <si>
    <t>316-2</t>
  </si>
  <si>
    <t>316-3</t>
  </si>
  <si>
    <t>316-4</t>
  </si>
  <si>
    <t>317-1</t>
  </si>
  <si>
    <t xml:space="preserve">TENDON, MUSCLE &amp; OTHER SOFT TISSUE PROCEDURES	</t>
  </si>
  <si>
    <t>317-2</t>
  </si>
  <si>
    <t>317-3</t>
  </si>
  <si>
    <t>317-4</t>
  </si>
  <si>
    <t>320-1</t>
  </si>
  <si>
    <t xml:space="preserve">OTHER MUSCULOSKELETAL SYSTEM &amp; CONNECTIVE TISSUE PROCEDURES	</t>
  </si>
  <si>
    <t>320-2</t>
  </si>
  <si>
    <t>320-3</t>
  </si>
  <si>
    <t>320-4</t>
  </si>
  <si>
    <t>321-1</t>
  </si>
  <si>
    <t xml:space="preserve">CERVICAL SPINAL FUSION &amp; OTHER BACK/NECK PROC EXC DISC EXCIS/DECOMP	</t>
  </si>
  <si>
    <t>321-2</t>
  </si>
  <si>
    <t>321-3</t>
  </si>
  <si>
    <t>321-4</t>
  </si>
  <si>
    <t>322-1</t>
  </si>
  <si>
    <t xml:space="preserve">SHOULDER &amp; ELBOW JOINT REPLACEMENT	</t>
  </si>
  <si>
    <t>322-2</t>
  </si>
  <si>
    <t>322-3</t>
  </si>
  <si>
    <t>322-4</t>
  </si>
  <si>
    <t>340-1</t>
  </si>
  <si>
    <t xml:space="preserve">FRACTURE OF FEMUR	</t>
  </si>
  <si>
    <t>340-2</t>
  </si>
  <si>
    <t>340-3</t>
  </si>
  <si>
    <t>340-4</t>
  </si>
  <si>
    <t>341-1</t>
  </si>
  <si>
    <t xml:space="preserve">FRACTURE OF PELVIS OR DISLOCATION OF HIP	</t>
  </si>
  <si>
    <t>341-2</t>
  </si>
  <si>
    <t>341-3</t>
  </si>
  <si>
    <t>341-4</t>
  </si>
  <si>
    <t>342-1</t>
  </si>
  <si>
    <t xml:space="preserve">FRACTURES &amp; DISLOCATIONS EXCEPT FEMUR, PELVIS &amp; BACK	</t>
  </si>
  <si>
    <t>342-2</t>
  </si>
  <si>
    <t>342-3</t>
  </si>
  <si>
    <t>342-4</t>
  </si>
  <si>
    <t>343-1</t>
  </si>
  <si>
    <t xml:space="preserve">MUSCULOSKELETAL MALIGNANCY &amp; PATHOL FRACTURE D/T MUSCSKEL MALIG	</t>
  </si>
  <si>
    <t>343-2</t>
  </si>
  <si>
    <t>343-3</t>
  </si>
  <si>
    <t>343-4</t>
  </si>
  <si>
    <t>344-1</t>
  </si>
  <si>
    <t xml:space="preserve">OSTEOMYELITIS, SEPTIC ARTHRITIS &amp; OTHER MUSCULOSKELETAL INFECTIONS	</t>
  </si>
  <si>
    <t>344-2</t>
  </si>
  <si>
    <t>344-3</t>
  </si>
  <si>
    <t>344-4</t>
  </si>
  <si>
    <t>346-1</t>
  </si>
  <si>
    <t xml:space="preserve">CONNECTIVE TISSUE DISORDERS	</t>
  </si>
  <si>
    <t>346-2</t>
  </si>
  <si>
    <t>346-3</t>
  </si>
  <si>
    <t>346-4</t>
  </si>
  <si>
    <t>347-1</t>
  </si>
  <si>
    <t xml:space="preserve">OTHER BACK &amp; NECK DISORDERS, FRACTURES &amp; INJURIES	</t>
  </si>
  <si>
    <t>347-2</t>
  </si>
  <si>
    <t>347-3</t>
  </si>
  <si>
    <t>347-4</t>
  </si>
  <si>
    <t>349-1</t>
  </si>
  <si>
    <t xml:space="preserve">MALFUNCTION, REACTION, COMPLIC OF ORTHOPEDIC DEVICE OR PROCEDURE	</t>
  </si>
  <si>
    <t>349-2</t>
  </si>
  <si>
    <t>349-3</t>
  </si>
  <si>
    <t>349-4</t>
  </si>
  <si>
    <t>351-1</t>
  </si>
  <si>
    <t xml:space="preserve">OTHER MUSCULOSKELETAL SYSTEM &amp; CONNECTIVE TISSUE DIAGNOSES	</t>
  </si>
  <si>
    <t>351-2</t>
  </si>
  <si>
    <t>351-3</t>
  </si>
  <si>
    <t>351-4</t>
  </si>
  <si>
    <t>361-1</t>
  </si>
  <si>
    <t xml:space="preserve">SKIN GRAFT FOR SKIN &amp; SUBCUTANEOUS TISSUE DIAGNOSES	</t>
  </si>
  <si>
    <t>361-2</t>
  </si>
  <si>
    <t>361-3</t>
  </si>
  <si>
    <t>361-4</t>
  </si>
  <si>
    <t>362-1</t>
  </si>
  <si>
    <t xml:space="preserve">MASTECTOMY PROCEDURES	</t>
  </si>
  <si>
    <t>362-2</t>
  </si>
  <si>
    <t>362-3</t>
  </si>
  <si>
    <t>362-4</t>
  </si>
  <si>
    <t>363-1</t>
  </si>
  <si>
    <t xml:space="preserve">BREAST PROCEDURES EXCEPT MASTECTOMY	</t>
  </si>
  <si>
    <t>363-2</t>
  </si>
  <si>
    <t>363-3</t>
  </si>
  <si>
    <t>363-4</t>
  </si>
  <si>
    <t>364-1</t>
  </si>
  <si>
    <t xml:space="preserve">OTHER SKIN, SUBCUTANEOUS TISSUE &amp; RELATED PROCEDURES	</t>
  </si>
  <si>
    <t>364-2</t>
  </si>
  <si>
    <t>364-3</t>
  </si>
  <si>
    <t>364-4</t>
  </si>
  <si>
    <t>380-1</t>
  </si>
  <si>
    <t xml:space="preserve">SKIN ULCERS	</t>
  </si>
  <si>
    <t>380-2</t>
  </si>
  <si>
    <t>380-3</t>
  </si>
  <si>
    <t>380-4</t>
  </si>
  <si>
    <t>381-1</t>
  </si>
  <si>
    <t xml:space="preserve">MAJOR SKIN DISORDERS	</t>
  </si>
  <si>
    <t>381-2</t>
  </si>
  <si>
    <t>381-3</t>
  </si>
  <si>
    <t>381-4</t>
  </si>
  <si>
    <t>382-1</t>
  </si>
  <si>
    <t xml:space="preserve">MALIGNANT BREAST DISORDERS	</t>
  </si>
  <si>
    <t>382-2</t>
  </si>
  <si>
    <t>382-3</t>
  </si>
  <si>
    <t>382-4</t>
  </si>
  <si>
    <t>383-1</t>
  </si>
  <si>
    <t xml:space="preserve">CELLULITIS &amp; OTHER SKIN INFECTIONS	</t>
  </si>
  <si>
    <t>383-2</t>
  </si>
  <si>
    <t>383-3</t>
  </si>
  <si>
    <t>383-4</t>
  </si>
  <si>
    <t>384-1</t>
  </si>
  <si>
    <t xml:space="preserve">CONTUSION, OPEN WOUND &amp; OTHER TRAUMA TO SKIN &amp; SUBCUTANEOUS TISSUE	</t>
  </si>
  <si>
    <t>384-2</t>
  </si>
  <si>
    <t>384-3</t>
  </si>
  <si>
    <t>384-4</t>
  </si>
  <si>
    <t>385-1</t>
  </si>
  <si>
    <t xml:space="preserve">OTHER SKIN, SUBCUTANEOUS TISSUE &amp; BREAST DISORDERS	</t>
  </si>
  <si>
    <t>385-2</t>
  </si>
  <si>
    <t>385-3</t>
  </si>
  <si>
    <t>385-4</t>
  </si>
  <si>
    <t>401-1</t>
  </si>
  <si>
    <t xml:space="preserve">ADRENAL PROCEDURES	</t>
  </si>
  <si>
    <t>401-2</t>
  </si>
  <si>
    <t>401-3</t>
  </si>
  <si>
    <t>401-4</t>
  </si>
  <si>
    <t>403-1</t>
  </si>
  <si>
    <t xml:space="preserve">PROCEDURES FOR OBESITY	</t>
  </si>
  <si>
    <t>403-2</t>
  </si>
  <si>
    <t>403-3</t>
  </si>
  <si>
    <t>403-4</t>
  </si>
  <si>
    <t>404-1</t>
  </si>
  <si>
    <t xml:space="preserve">THYROID, PARATHYROID &amp; THYROGLOSSAL PROCEDURES	</t>
  </si>
  <si>
    <t>404-2</t>
  </si>
  <si>
    <t>404-3</t>
  </si>
  <si>
    <t>404-4</t>
  </si>
  <si>
    <t>405-1</t>
  </si>
  <si>
    <t xml:space="preserve">OTHER PROCEDURES FOR ENDOCRINE, NUTRITIONAL &amp; METABOLIC DISORDERS	</t>
  </si>
  <si>
    <t>405-2</t>
  </si>
  <si>
    <t>405-3</t>
  </si>
  <si>
    <t>405-4</t>
  </si>
  <si>
    <t>420-1</t>
  </si>
  <si>
    <t xml:space="preserve">DIABETES	</t>
  </si>
  <si>
    <t>420-2</t>
  </si>
  <si>
    <t>420-3</t>
  </si>
  <si>
    <t>420-4</t>
  </si>
  <si>
    <t>421-1</t>
  </si>
  <si>
    <t xml:space="preserve">MALNUTRITION, FAILURE TO THRIVE &amp; OTHER NUTRITIONAL DISORDERS	</t>
  </si>
  <si>
    <t>421-2</t>
  </si>
  <si>
    <t>421-3</t>
  </si>
  <si>
    <t>421-4</t>
  </si>
  <si>
    <t>422-1</t>
  </si>
  <si>
    <t xml:space="preserve">HYPOVOLEMIA &amp; RELATED ELECTROLYTE DISORDERS	</t>
  </si>
  <si>
    <t>422-2</t>
  </si>
  <si>
    <t>422-3</t>
  </si>
  <si>
    <t>422-4</t>
  </si>
  <si>
    <t>423-1</t>
  </si>
  <si>
    <t xml:space="preserve">INBORN ERRORS OF METABOLISM	</t>
  </si>
  <si>
    <t>423-2</t>
  </si>
  <si>
    <t>423-3</t>
  </si>
  <si>
    <t>423-4</t>
  </si>
  <si>
    <t>424-1</t>
  </si>
  <si>
    <t xml:space="preserve">OTHER ENDOCRINE DISORDERS	</t>
  </si>
  <si>
    <t>424-2</t>
  </si>
  <si>
    <t>424-3</t>
  </si>
  <si>
    <t>424-4</t>
  </si>
  <si>
    <t>425-1</t>
  </si>
  <si>
    <t xml:space="preserve">OTHER NON-HYPOVOLEMIC ELECTROLYTE DISORDERS	</t>
  </si>
  <si>
    <t>425-2</t>
  </si>
  <si>
    <t>425-3</t>
  </si>
  <si>
    <t>425-4</t>
  </si>
  <si>
    <t>426-1</t>
  </si>
  <si>
    <t xml:space="preserve">NON-HYPOVOLEMIC SODIUM DISORDERS	</t>
  </si>
  <si>
    <t>426-2</t>
  </si>
  <si>
    <t>426-3</t>
  </si>
  <si>
    <t>426-4</t>
  </si>
  <si>
    <t>427-1</t>
  </si>
  <si>
    <t xml:space="preserve">THYROID DISORDERS	</t>
  </si>
  <si>
    <t>427-2</t>
  </si>
  <si>
    <t>427-3</t>
  </si>
  <si>
    <t>427-4</t>
  </si>
  <si>
    <t>440-1</t>
  </si>
  <si>
    <t xml:space="preserve">KIDNEY TRANSPLANT	</t>
  </si>
  <si>
    <t>440-2</t>
  </si>
  <si>
    <t>440-3</t>
  </si>
  <si>
    <t>440-4</t>
  </si>
  <si>
    <t>441-1</t>
  </si>
  <si>
    <t xml:space="preserve">MAJOR BLADDER PROCEDURES	</t>
  </si>
  <si>
    <t>441-2</t>
  </si>
  <si>
    <t>441-3</t>
  </si>
  <si>
    <t>441-4</t>
  </si>
  <si>
    <t>442-1</t>
  </si>
  <si>
    <t xml:space="preserve">KIDNEY &amp; URINARY TRACT PROCEDURES FOR MALIGNANCY	</t>
  </si>
  <si>
    <t>442-2</t>
  </si>
  <si>
    <t>442-3</t>
  </si>
  <si>
    <t>442-4</t>
  </si>
  <si>
    <t>443-1</t>
  </si>
  <si>
    <t xml:space="preserve">KIDNEY &amp; URINARY TRACT PROCEDURES FOR NONMALIGNANCY	</t>
  </si>
  <si>
    <t>443-2</t>
  </si>
  <si>
    <t>443-3</t>
  </si>
  <si>
    <t>443-4</t>
  </si>
  <si>
    <t>444-1</t>
  </si>
  <si>
    <t xml:space="preserve">RENAL DIALYSIS ACCESS DEVICE AND VESSEL REPAIR	</t>
  </si>
  <si>
    <t>444-2</t>
  </si>
  <si>
    <t>444-3</t>
  </si>
  <si>
    <t>444-4</t>
  </si>
  <si>
    <t>445-1</t>
  </si>
  <si>
    <t xml:space="preserve">OTHER BLADDER PROCEDURES	</t>
  </si>
  <si>
    <t>445-2</t>
  </si>
  <si>
    <t>445-3</t>
  </si>
  <si>
    <t>445-4</t>
  </si>
  <si>
    <t>446-1</t>
  </si>
  <si>
    <t xml:space="preserve">URETHRAL &amp; TRANSURETHRAL PROCEDURES	</t>
  </si>
  <si>
    <t>446-2</t>
  </si>
  <si>
    <t>446-3</t>
  </si>
  <si>
    <t>446-4</t>
  </si>
  <si>
    <t>447-1</t>
  </si>
  <si>
    <t xml:space="preserve">OTHER KIDNEY, URINARY TRACT &amp; RELATED PROCEDURES	</t>
  </si>
  <si>
    <t>447-2</t>
  </si>
  <si>
    <t>447-3</t>
  </si>
  <si>
    <t>447-4</t>
  </si>
  <si>
    <t>461-1</t>
  </si>
  <si>
    <t xml:space="preserve">KIDNEY &amp; URINARY TRACT MALIGNANCY	</t>
  </si>
  <si>
    <t>461-2</t>
  </si>
  <si>
    <t>461-3</t>
  </si>
  <si>
    <t>461-4</t>
  </si>
  <si>
    <t>462-1</t>
  </si>
  <si>
    <t xml:space="preserve">NEPHRITIS &amp; NEPHROSIS	</t>
  </si>
  <si>
    <t>462-2</t>
  </si>
  <si>
    <t>462-3</t>
  </si>
  <si>
    <t>462-4</t>
  </si>
  <si>
    <t>463-1</t>
  </si>
  <si>
    <t xml:space="preserve">KIDNEY &amp; URINARY TRACT INFECTIONS	</t>
  </si>
  <si>
    <t>463-2</t>
  </si>
  <si>
    <t>463-3</t>
  </si>
  <si>
    <t>463-4</t>
  </si>
  <si>
    <t>465-1</t>
  </si>
  <si>
    <t xml:space="preserve">URINARY STONES &amp; ACQUIRED UPPER URINARY TRACT OBSTRUCTION	</t>
  </si>
  <si>
    <t>465-2</t>
  </si>
  <si>
    <t>465-3</t>
  </si>
  <si>
    <t>465-4</t>
  </si>
  <si>
    <t>466-1</t>
  </si>
  <si>
    <t xml:space="preserve">MALFUNCTION, REACTION, COMPLIC OF GENITOURINARY DEVICE OR PROC	</t>
  </si>
  <si>
    <t>466-2</t>
  </si>
  <si>
    <t>466-3</t>
  </si>
  <si>
    <t>466-4</t>
  </si>
  <si>
    <t>468-1</t>
  </si>
  <si>
    <t xml:space="preserve">OTHER KIDNEY &amp; URINARY TRACT DIAGNOSES, SIGNS &amp; SYMPTOMS	</t>
  </si>
  <si>
    <t>468-2</t>
  </si>
  <si>
    <t>468-3</t>
  </si>
  <si>
    <t>468-4</t>
  </si>
  <si>
    <t>469-1</t>
  </si>
  <si>
    <t xml:space="preserve">ACUTE KIDNEY INJURY	</t>
  </si>
  <si>
    <t>469-2</t>
  </si>
  <si>
    <t>469-3</t>
  </si>
  <si>
    <t>469-4</t>
  </si>
  <si>
    <t>470-1</t>
  </si>
  <si>
    <t xml:space="preserve">CHRONIC KIDNEY DISEASE	</t>
  </si>
  <si>
    <t>470-2</t>
  </si>
  <si>
    <t>470-3</t>
  </si>
  <si>
    <t>470-4</t>
  </si>
  <si>
    <t>480-1</t>
  </si>
  <si>
    <t xml:space="preserve">MAJOR MALE PELVIC PROCEDURES	</t>
  </si>
  <si>
    <t>480-2</t>
  </si>
  <si>
    <t>480-3</t>
  </si>
  <si>
    <t>480-4</t>
  </si>
  <si>
    <t>482-1</t>
  </si>
  <si>
    <t xml:space="preserve">TRANSURETHRAL PROSTATECTOMY	</t>
  </si>
  <si>
    <t>482-2</t>
  </si>
  <si>
    <t>482-3</t>
  </si>
  <si>
    <t>482-4</t>
  </si>
  <si>
    <t>483-1</t>
  </si>
  <si>
    <t xml:space="preserve">PENIS, TESTES &amp; SCROTAL PROCEDURES	</t>
  </si>
  <si>
    <t>483-2</t>
  </si>
  <si>
    <t>483-3</t>
  </si>
  <si>
    <t>483-4</t>
  </si>
  <si>
    <t>484-1</t>
  </si>
  <si>
    <t xml:space="preserve">OTHER MALE REPRODUCTIVE SYSTEM &amp; RELATED PROCEDURES	</t>
  </si>
  <si>
    <t>484-2</t>
  </si>
  <si>
    <t>484-3</t>
  </si>
  <si>
    <t>484-4</t>
  </si>
  <si>
    <t>500-1</t>
  </si>
  <si>
    <t xml:space="preserve">MALIGNANCY, MALE REPRODUCTIVE SYSTEM	</t>
  </si>
  <si>
    <t>500-2</t>
  </si>
  <si>
    <t>500-3</t>
  </si>
  <si>
    <t>500-4</t>
  </si>
  <si>
    <t>501-1</t>
  </si>
  <si>
    <t xml:space="preserve">MALE REPRODUCTIVE SYSTEM DIAGNOSES EXCEPT MALIGNANCY	</t>
  </si>
  <si>
    <t>501-2</t>
  </si>
  <si>
    <t>501-3</t>
  </si>
  <si>
    <t>501-4</t>
  </si>
  <si>
    <t>510-1</t>
  </si>
  <si>
    <t xml:space="preserve">PELVIC EVISCERATION, RADICAL HYSTERECTOMY &amp; OTHER RADICAL GYN PROCS	</t>
  </si>
  <si>
    <t>510-2</t>
  </si>
  <si>
    <t>510-3</t>
  </si>
  <si>
    <t>510-4</t>
  </si>
  <si>
    <t>511-1</t>
  </si>
  <si>
    <t xml:space="preserve">UTERINE &amp; ADNEXA PROCEDURES FOR OVARIAN &amp; ADNEXAL MALIGNANCY	</t>
  </si>
  <si>
    <t>511-2</t>
  </si>
  <si>
    <t>511-3</t>
  </si>
  <si>
    <t>511-4</t>
  </si>
  <si>
    <t>512-1</t>
  </si>
  <si>
    <t xml:space="preserve">UTERINE &amp; ADNEXA PROCEDURES FOR NON-OVARIAN &amp; NON-ADNEXAL MALIG	</t>
  </si>
  <si>
    <t>512-2</t>
  </si>
  <si>
    <t>512-3</t>
  </si>
  <si>
    <t>512-4</t>
  </si>
  <si>
    <t>513-1</t>
  </si>
  <si>
    <t xml:space="preserve">UTERINE &amp; ADNEXA PROCEDURES FOR NON-MALIGNANCY EXCEPT LEIOMYOMA	</t>
  </si>
  <si>
    <t>513-2</t>
  </si>
  <si>
    <t>513-3</t>
  </si>
  <si>
    <t>513-4</t>
  </si>
  <si>
    <t>514-1</t>
  </si>
  <si>
    <t xml:space="preserve">FEMALE REPRODUCTIVE SYSTEM RECONSTRUCTIVE PROCEDURES	</t>
  </si>
  <si>
    <t>514-2</t>
  </si>
  <si>
    <t>514-3</t>
  </si>
  <si>
    <t>514-4</t>
  </si>
  <si>
    <t>517-1</t>
  </si>
  <si>
    <t xml:space="preserve">DILATION &amp; CURETTAGE FOR NON-OBSTETRIC DIAGNOSES	</t>
  </si>
  <si>
    <t>517-2</t>
  </si>
  <si>
    <t>517-3</t>
  </si>
  <si>
    <t>517-4</t>
  </si>
  <si>
    <t>518-1</t>
  </si>
  <si>
    <t xml:space="preserve">OTHER FEMALE REPRODUCTIVE SYSTEM &amp; RELATED PROCEDURES	</t>
  </si>
  <si>
    <t>518-2</t>
  </si>
  <si>
    <t>518-3</t>
  </si>
  <si>
    <t>518-4</t>
  </si>
  <si>
    <t>519-1</t>
  </si>
  <si>
    <t xml:space="preserve">UTERINE &amp; ADNEXA PROCEDURES FOR LEIOMYOMA	</t>
  </si>
  <si>
    <t>519-2</t>
  </si>
  <si>
    <t>519-3</t>
  </si>
  <si>
    <t>519-4</t>
  </si>
  <si>
    <t>530-1</t>
  </si>
  <si>
    <t xml:space="preserve">FEMALE REPRODUCTIVE SYSTEM MALIGNANCY	</t>
  </si>
  <si>
    <t>530-2</t>
  </si>
  <si>
    <t>530-3</t>
  </si>
  <si>
    <t>530-4</t>
  </si>
  <si>
    <t>531-1</t>
  </si>
  <si>
    <t xml:space="preserve">FEMALE REPRODUCTIVE SYSTEM INFECTIONS	</t>
  </si>
  <si>
    <t>531-2</t>
  </si>
  <si>
    <t>531-3</t>
  </si>
  <si>
    <t>531-4</t>
  </si>
  <si>
    <t>532-1</t>
  </si>
  <si>
    <t xml:space="preserve">MENSTRUAL &amp; OTHER FEMALE REPRODUCTIVE SYSTEM DISORDERS	</t>
  </si>
  <si>
    <t>532-2</t>
  </si>
  <si>
    <t>532-3</t>
  </si>
  <si>
    <t>532-4</t>
  </si>
  <si>
    <t>540-1</t>
  </si>
  <si>
    <t xml:space="preserve">CESAREAN DELIVERY	</t>
  </si>
  <si>
    <t>Obstetrics</t>
  </si>
  <si>
    <t>540-2</t>
  </si>
  <si>
    <t>540-3</t>
  </si>
  <si>
    <t>540-4</t>
  </si>
  <si>
    <t>541-1</t>
  </si>
  <si>
    <t xml:space="preserve">VAGINAL DELIVERY W STERILIZATION &amp;/OR D&amp;C	</t>
  </si>
  <si>
    <t>541-2</t>
  </si>
  <si>
    <t>541-3</t>
  </si>
  <si>
    <t>541-4</t>
  </si>
  <si>
    <t>542-1</t>
  </si>
  <si>
    <t xml:space="preserve">VAGINAL DELIVERY W COMPLICATING PROCEDURES EXC STERILIZATION &amp;/OR D&amp;C	</t>
  </si>
  <si>
    <t>542-2</t>
  </si>
  <si>
    <t>542-3</t>
  </si>
  <si>
    <t>542-4</t>
  </si>
  <si>
    <t>544-1</t>
  </si>
  <si>
    <t xml:space="preserve">D&amp;C, ASPIRATION CURETTAGE OR HYSTEROTOMY FOR OBSTETRIC DIAGNOSES	</t>
  </si>
  <si>
    <t>544-2</t>
  </si>
  <si>
    <t>544-3</t>
  </si>
  <si>
    <t>544-4</t>
  </si>
  <si>
    <t>545-1</t>
  </si>
  <si>
    <t xml:space="preserve">ECTOPIC PREGNANCY PROCEDURE	</t>
  </si>
  <si>
    <t>545-2</t>
  </si>
  <si>
    <t>545-3</t>
  </si>
  <si>
    <t>545-4</t>
  </si>
  <si>
    <t>546-1</t>
  </si>
  <si>
    <t xml:space="preserve">OTHER O.R. PROC FOR OBSTETRIC DIAGNOSES EXCEPT DELIVERY DIAGNOSES	</t>
  </si>
  <si>
    <t>546-2</t>
  </si>
  <si>
    <t>546-3</t>
  </si>
  <si>
    <t>546-4</t>
  </si>
  <si>
    <t>560-1</t>
  </si>
  <si>
    <t xml:space="preserve">VAGINAL DELIVERY	</t>
  </si>
  <si>
    <t>560-2</t>
  </si>
  <si>
    <t>560-3</t>
  </si>
  <si>
    <t>560-4</t>
  </si>
  <si>
    <t>561-1</t>
  </si>
  <si>
    <t xml:space="preserve">POSTPARTUM &amp; POST ABORTION DIAGNOSES W/O PROCEDURE	</t>
  </si>
  <si>
    <t>561-2</t>
  </si>
  <si>
    <t>561-3</t>
  </si>
  <si>
    <t>561-4</t>
  </si>
  <si>
    <t>563-1</t>
  </si>
  <si>
    <t xml:space="preserve">PRETERM LABOR	</t>
  </si>
  <si>
    <t>563-2</t>
  </si>
  <si>
    <t>563-3</t>
  </si>
  <si>
    <t>563-4</t>
  </si>
  <si>
    <t>564-1</t>
  </si>
  <si>
    <t xml:space="preserve">ABORTION W/O D&amp;C, ASPIRATION CURETTAGE OR HYSTEROTOMY	</t>
  </si>
  <si>
    <t>564-2</t>
  </si>
  <si>
    <t>564-3</t>
  </si>
  <si>
    <t>564-4</t>
  </si>
  <si>
    <t>565-1</t>
  </si>
  <si>
    <t xml:space="preserve">FALSE LABOR	</t>
  </si>
  <si>
    <t>565-2</t>
  </si>
  <si>
    <t>565-3</t>
  </si>
  <si>
    <t>565-4</t>
  </si>
  <si>
    <t>566-1</t>
  </si>
  <si>
    <t xml:space="preserve">OTHER ANTEPARTUM DIAGNOSES	</t>
  </si>
  <si>
    <t>566-2</t>
  </si>
  <si>
    <t>566-3</t>
  </si>
  <si>
    <t>566-4</t>
  </si>
  <si>
    <t>580-1</t>
  </si>
  <si>
    <t xml:space="preserve">NEONATE, TRANSFERRED &lt;5 DAYS OLD, NOT BORN HERE	</t>
  </si>
  <si>
    <t>Neonate</t>
  </si>
  <si>
    <t>580-2</t>
  </si>
  <si>
    <t>580-3</t>
  </si>
  <si>
    <t>580-4</t>
  </si>
  <si>
    <t>581-1</t>
  </si>
  <si>
    <t xml:space="preserve">NEONATE, TRANSFERRED &lt; 5 DAYS OLD, BORN HERE	</t>
  </si>
  <si>
    <t>581-2</t>
  </si>
  <si>
    <t>581-3</t>
  </si>
  <si>
    <t>581-4</t>
  </si>
  <si>
    <t>583-1</t>
  </si>
  <si>
    <t xml:space="preserve">NEONATE W ECMO	</t>
  </si>
  <si>
    <t>583-2</t>
  </si>
  <si>
    <t>583-3</t>
  </si>
  <si>
    <t>583-4</t>
  </si>
  <si>
    <t>588-1</t>
  </si>
  <si>
    <t xml:space="preserve">NEONATE BWT &lt;1500G W MAJOR PROCEDURE	</t>
  </si>
  <si>
    <t>588-2</t>
  </si>
  <si>
    <t>588-3</t>
  </si>
  <si>
    <t>588-4</t>
  </si>
  <si>
    <t>589-1</t>
  </si>
  <si>
    <t xml:space="preserve">NEONATE BWT &lt;500G OR GA &lt;24 WEEKS	</t>
  </si>
  <si>
    <t>589-2</t>
  </si>
  <si>
    <t>589-3</t>
  </si>
  <si>
    <t>589-4</t>
  </si>
  <si>
    <t>591-1</t>
  </si>
  <si>
    <t xml:space="preserve">NEONATE BIRTHWT 500-749G W/O MAJOR PROCEDURE	</t>
  </si>
  <si>
    <t>591-2</t>
  </si>
  <si>
    <t>591-3</t>
  </si>
  <si>
    <t>591-4</t>
  </si>
  <si>
    <t>593-1</t>
  </si>
  <si>
    <t xml:space="preserve">NEONATE BIRTHWT 750-999G W/O MAJOR PROCEDURE	</t>
  </si>
  <si>
    <t>593-2</t>
  </si>
  <si>
    <t>593-3</t>
  </si>
  <si>
    <t>593-4</t>
  </si>
  <si>
    <t>602-1</t>
  </si>
  <si>
    <t xml:space="preserve">NEONATE BWT 1000-1249G W RESP DIST SYND/OTH MAJ RESP OR MAJ ANOM	</t>
  </si>
  <si>
    <t>602-2</t>
  </si>
  <si>
    <t>602-3</t>
  </si>
  <si>
    <t>602-4</t>
  </si>
  <si>
    <t>603-1</t>
  </si>
  <si>
    <t xml:space="preserve">NEONATE BIRTHWT 1000-1249G W OR W/O OTHER SIGNIFICANT CONDITION	</t>
  </si>
  <si>
    <t>603-2</t>
  </si>
  <si>
    <t>603-3</t>
  </si>
  <si>
    <t>603-4</t>
  </si>
  <si>
    <t>607-1</t>
  </si>
  <si>
    <t xml:space="preserve">NEONATE BWT 1250-1499G W RESP DIST SYND/OTH MAJ RESP OR MAJ ANOM	</t>
  </si>
  <si>
    <t>607-2</t>
  </si>
  <si>
    <t>607-3</t>
  </si>
  <si>
    <t>607-4</t>
  </si>
  <si>
    <t>608-1</t>
  </si>
  <si>
    <t xml:space="preserve">NEONATE BWT 1250-1499G W OR W/O OTHER SIGNIFICANT CONDITION	</t>
  </si>
  <si>
    <t>608-2</t>
  </si>
  <si>
    <t>608-3</t>
  </si>
  <si>
    <t>608-4</t>
  </si>
  <si>
    <t>609-1</t>
  </si>
  <si>
    <t xml:space="preserve">NEONATE BWT 1500-2499G W MAJOR PROCEDURE	</t>
  </si>
  <si>
    <t>609-2</t>
  </si>
  <si>
    <t>609-3</t>
  </si>
  <si>
    <t>609-4</t>
  </si>
  <si>
    <t>611-1</t>
  </si>
  <si>
    <t xml:space="preserve">NEONATE BIRTHWT 1500-1999G W MAJOR ANOMALY	</t>
  </si>
  <si>
    <t>611-2</t>
  </si>
  <si>
    <t>611-3</t>
  </si>
  <si>
    <t>611-4</t>
  </si>
  <si>
    <t>612-1</t>
  </si>
  <si>
    <t xml:space="preserve">NEONATE BWT 1500-1999G W RESP DIST SYND/OTH MAJ RESP COND	</t>
  </si>
  <si>
    <t>612-2</t>
  </si>
  <si>
    <t>612-3</t>
  </si>
  <si>
    <t>612-4</t>
  </si>
  <si>
    <t>613-1</t>
  </si>
  <si>
    <t xml:space="preserve">NEONATE BIRTHWT 1500-1999G W CONGENITAL/PERINATAL INFECTION	</t>
  </si>
  <si>
    <t>613-2</t>
  </si>
  <si>
    <t>613-3</t>
  </si>
  <si>
    <t>613-4</t>
  </si>
  <si>
    <t>614-1</t>
  </si>
  <si>
    <t xml:space="preserve">NEONATE BWT 1500-1999G W OR W/O OTHER SIGNIFICANT CONDITION	</t>
  </si>
  <si>
    <t>614-2</t>
  </si>
  <si>
    <t>614-3</t>
  </si>
  <si>
    <t>614-4</t>
  </si>
  <si>
    <t>621-1</t>
  </si>
  <si>
    <t xml:space="preserve">NEONATE BWT 2000-2499G W MAJOR ANOMALY	</t>
  </si>
  <si>
    <t>621-2</t>
  </si>
  <si>
    <t>621-3</t>
  </si>
  <si>
    <t>621-4</t>
  </si>
  <si>
    <t>622-1</t>
  </si>
  <si>
    <t xml:space="preserve">NEONATE BWT 2000-2499G W RESP DIST SYND/OTH MAJ RESP COND	</t>
  </si>
  <si>
    <t>622-2</t>
  </si>
  <si>
    <t>622-3</t>
  </si>
  <si>
    <t>622-4</t>
  </si>
  <si>
    <t>623-1</t>
  </si>
  <si>
    <t xml:space="preserve">NEONATE BWT 2000-2499G W CONGENITAL/PERINATAL INFECTION	</t>
  </si>
  <si>
    <t>623-2</t>
  </si>
  <si>
    <t>623-3</t>
  </si>
  <si>
    <t>623-4</t>
  </si>
  <si>
    <t>625-1</t>
  </si>
  <si>
    <t xml:space="preserve">NEONATE BWT 2000-2499G W OTHER SIGNIFICANT CONDITION	</t>
  </si>
  <si>
    <t>625-2</t>
  </si>
  <si>
    <t>625-3</t>
  </si>
  <si>
    <t>625-4</t>
  </si>
  <si>
    <t>626-1</t>
  </si>
  <si>
    <t xml:space="preserve">NEONATE BWT 2000-2499G, NORMAL NEWBORN OR NEONATE W OTHER PROBLEM	</t>
  </si>
  <si>
    <t>Normal newborn</t>
  </si>
  <si>
    <t>626-2</t>
  </si>
  <si>
    <t>626-3</t>
  </si>
  <si>
    <t>626-4</t>
  </si>
  <si>
    <t>630-1</t>
  </si>
  <si>
    <t xml:space="preserve">NEONATE BIRTHWT &gt;2499G W MAJOR CARDIOVASCULAR PROCEDURE	</t>
  </si>
  <si>
    <t>630-2</t>
  </si>
  <si>
    <t>630-3</t>
  </si>
  <si>
    <t>630-4</t>
  </si>
  <si>
    <t>631-1</t>
  </si>
  <si>
    <t xml:space="preserve">NEONATE BIRTHWT &gt;2499G W OTHER MAJOR PROCEDURE	</t>
  </si>
  <si>
    <t>631-2</t>
  </si>
  <si>
    <t>631-3</t>
  </si>
  <si>
    <t>631-4</t>
  </si>
  <si>
    <t>633-1</t>
  </si>
  <si>
    <t xml:space="preserve">NEONATE BIRTHWT &gt;2499G W MAJOR ANOMALY	</t>
  </si>
  <si>
    <t>633-2</t>
  </si>
  <si>
    <t>633-3</t>
  </si>
  <si>
    <t>633-4</t>
  </si>
  <si>
    <t>634-1</t>
  </si>
  <si>
    <t xml:space="preserve">NEONATE, BIRTHWT &gt;2499G W RESP DIST SYND/OTH MAJ RESP COND	</t>
  </si>
  <si>
    <t>634-2</t>
  </si>
  <si>
    <t>634-3</t>
  </si>
  <si>
    <t>634-4</t>
  </si>
  <si>
    <t>636-1</t>
  </si>
  <si>
    <t xml:space="preserve">NEONATE BIRTHWT &gt;2499G W CONGENITAL/PERINATAL INFECTION	</t>
  </si>
  <si>
    <t>636-2</t>
  </si>
  <si>
    <t>636-3</t>
  </si>
  <si>
    <t>636-4</t>
  </si>
  <si>
    <t>639-1</t>
  </si>
  <si>
    <t xml:space="preserve">NEONATE BIRTHWT &gt;2499G W OTHER SIGNIFICANT CONDITION	</t>
  </si>
  <si>
    <t>639-2</t>
  </si>
  <si>
    <t>639-3</t>
  </si>
  <si>
    <t>639-4</t>
  </si>
  <si>
    <t>640-1</t>
  </si>
  <si>
    <t xml:space="preserve">NEONATE BIRTHWT &gt;2499G, NORMAL NEWBORN OR NEONATE W OTHER PROBLEM	</t>
  </si>
  <si>
    <t>640-2</t>
  </si>
  <si>
    <t>640-3</t>
  </si>
  <si>
    <t>640-4</t>
  </si>
  <si>
    <t>650-1</t>
  </si>
  <si>
    <t xml:space="preserve">SPLENECTOMY	</t>
  </si>
  <si>
    <t>650-2</t>
  </si>
  <si>
    <t>650-3</t>
  </si>
  <si>
    <t>650-4</t>
  </si>
  <si>
    <t>651-1</t>
  </si>
  <si>
    <t xml:space="preserve">OTHER PROCEDURES OF BLOOD &amp; BLOOD-FORMING ORGANS	</t>
  </si>
  <si>
    <t>651-2</t>
  </si>
  <si>
    <t>651-3</t>
  </si>
  <si>
    <t>651-4</t>
  </si>
  <si>
    <t>660-1</t>
  </si>
  <si>
    <t xml:space="preserve">MAJOR HEMATOLOGIC/IMMUNOLOGIC DIAG EXC SICKLE CELL CRISIS &amp; COAGUL	</t>
  </si>
  <si>
    <t>660-2</t>
  </si>
  <si>
    <t>660-3</t>
  </si>
  <si>
    <t>660-4</t>
  </si>
  <si>
    <t>661-1</t>
  </si>
  <si>
    <t xml:space="preserve">COAGULATION &amp; PLATELET DISORDERS	</t>
  </si>
  <si>
    <t>661-2</t>
  </si>
  <si>
    <t>661-3</t>
  </si>
  <si>
    <t>661-4</t>
  </si>
  <si>
    <t>662-1</t>
  </si>
  <si>
    <t xml:space="preserve">SICKLE CELL ANEMIA CRISIS	</t>
  </si>
  <si>
    <t>662-2</t>
  </si>
  <si>
    <t>662-3</t>
  </si>
  <si>
    <t>662-4</t>
  </si>
  <si>
    <t>663-1</t>
  </si>
  <si>
    <t xml:space="preserve">OTHER ANEMIA &amp; DISORDERS OF BLOOD &amp; BLOOD-FORMING ORGANS	</t>
  </si>
  <si>
    <t>663-2</t>
  </si>
  <si>
    <t>663-3</t>
  </si>
  <si>
    <t>663-4</t>
  </si>
  <si>
    <t>680-1</t>
  </si>
  <si>
    <t xml:space="preserve">MAJOR O.R. PROCEDURES FOR LYMPHATIC/HEMATOPOIETIC/OTHER NEOPLASMS	</t>
  </si>
  <si>
    <t>680-2</t>
  </si>
  <si>
    <t>680-3</t>
  </si>
  <si>
    <t>680-4</t>
  </si>
  <si>
    <t>681-1</t>
  </si>
  <si>
    <t xml:space="preserve">OTHER O.R. PROCEDURES FOR LYMPHATIC/HEMATOPOIETIC/OTHER NEOPLASMS	</t>
  </si>
  <si>
    <t>681-2</t>
  </si>
  <si>
    <t>681-3</t>
  </si>
  <si>
    <t>681-4</t>
  </si>
  <si>
    <t>690-1</t>
  </si>
  <si>
    <t xml:space="preserve">ACUTE LEUKEMIA	</t>
  </si>
  <si>
    <t>690-2</t>
  </si>
  <si>
    <t>690-3</t>
  </si>
  <si>
    <t>690-4</t>
  </si>
  <si>
    <t>691-1</t>
  </si>
  <si>
    <t xml:space="preserve">LYMPHOMA, MYELOMA &amp; NON-ACUTE LEUKEMIA	</t>
  </si>
  <si>
    <t>691-2</t>
  </si>
  <si>
    <t>691-3</t>
  </si>
  <si>
    <t>691-4</t>
  </si>
  <si>
    <t>692-1</t>
  </si>
  <si>
    <t xml:space="preserve">RADIOTHERAPY	</t>
  </si>
  <si>
    <t>692-2</t>
  </si>
  <si>
    <t>692-3</t>
  </si>
  <si>
    <t>692-4</t>
  </si>
  <si>
    <t>694-1</t>
  </si>
  <si>
    <t xml:space="preserve">LYMPHATIC &amp; OTHER MALIGNANCIES &amp; NEOPLASMS OF UNCERTAIN BEHAVIOR	</t>
  </si>
  <si>
    <t>694-2</t>
  </si>
  <si>
    <t>694-3</t>
  </si>
  <si>
    <t>694-4</t>
  </si>
  <si>
    <t>695-1</t>
  </si>
  <si>
    <t xml:space="preserve">CHEMOTHERAPY FOR ACUTE LEUKEMIA	</t>
  </si>
  <si>
    <t>695-2</t>
  </si>
  <si>
    <t>695-3</t>
  </si>
  <si>
    <t>695-4</t>
  </si>
  <si>
    <t>696-1</t>
  </si>
  <si>
    <t xml:space="preserve">OTHER CHEMOTHERAPY	</t>
  </si>
  <si>
    <t>696-2</t>
  </si>
  <si>
    <t>696-3</t>
  </si>
  <si>
    <t>696-4</t>
  </si>
  <si>
    <t>710-1</t>
  </si>
  <si>
    <t xml:space="preserve">INFECTIOUS &amp; PARASITIC DISEASES INCLUDING HIV W O.R. PROCEDURE	</t>
  </si>
  <si>
    <t>710-2</t>
  </si>
  <si>
    <t>710-3</t>
  </si>
  <si>
    <t>710-4</t>
  </si>
  <si>
    <t>711-1</t>
  </si>
  <si>
    <t xml:space="preserve">POST-OP, POST-TRAUMA, OTHER DEVICE INFECTIONS W O.R. PROCEDURE	</t>
  </si>
  <si>
    <t>711-2</t>
  </si>
  <si>
    <t>711-3</t>
  </si>
  <si>
    <t>711-4</t>
  </si>
  <si>
    <t>720-1</t>
  </si>
  <si>
    <t xml:space="preserve">SEPTICEMIA &amp; DISSEMINATED INFECTIONS	</t>
  </si>
  <si>
    <t>720-2</t>
  </si>
  <si>
    <t>720-3</t>
  </si>
  <si>
    <t>720-4</t>
  </si>
  <si>
    <t>721-1</t>
  </si>
  <si>
    <t xml:space="preserve">POST-OPERATIVE, POST-TRAUMATIC, OTHER DEVICE INFECTIONS	</t>
  </si>
  <si>
    <t>721-2</t>
  </si>
  <si>
    <t>721-3</t>
  </si>
  <si>
    <t>721-4</t>
  </si>
  <si>
    <t>722-1</t>
  </si>
  <si>
    <t xml:space="preserve">FEVER	</t>
  </si>
  <si>
    <t>722-2</t>
  </si>
  <si>
    <t>722-3</t>
  </si>
  <si>
    <t>722-4</t>
  </si>
  <si>
    <t>723-1</t>
  </si>
  <si>
    <t xml:space="preserve">VIRAL ILLNESS	</t>
  </si>
  <si>
    <t>723-2</t>
  </si>
  <si>
    <t>723-3</t>
  </si>
  <si>
    <t>723-4</t>
  </si>
  <si>
    <t>724-1</t>
  </si>
  <si>
    <t xml:space="preserve">OTHER INFECTIOUS &amp; PARASITIC DISEASES	</t>
  </si>
  <si>
    <t>724-2</t>
  </si>
  <si>
    <t>724-3</t>
  </si>
  <si>
    <t>724-4</t>
  </si>
  <si>
    <t>740-1</t>
  </si>
  <si>
    <t xml:space="preserve">MENTAL ILLNESS DIAGNOSIS W O.R. PROCEDURE	</t>
  </si>
  <si>
    <t>Pediatric mental health</t>
  </si>
  <si>
    <t>Adult mental health</t>
  </si>
  <si>
    <t>740-2</t>
  </si>
  <si>
    <t>740-3</t>
  </si>
  <si>
    <t>740-4</t>
  </si>
  <si>
    <t>750-1</t>
  </si>
  <si>
    <t xml:space="preserve">SCHIZOPHRENIA	</t>
  </si>
  <si>
    <t>750-2</t>
  </si>
  <si>
    <t>750-3</t>
  </si>
  <si>
    <t>750-4</t>
  </si>
  <si>
    <t>751-1</t>
  </si>
  <si>
    <t xml:space="preserve">MAJOR DEPRESSIVE DISORDERS &amp; OTHER/UNSPECIFIED PSYCHOSES	</t>
  </si>
  <si>
    <t>751-2</t>
  </si>
  <si>
    <t>751-3</t>
  </si>
  <si>
    <t>751-4</t>
  </si>
  <si>
    <t>752-1</t>
  </si>
  <si>
    <t xml:space="preserve">DISORDERS OF PERSONALITY &amp; IMPULSE CONTROL	</t>
  </si>
  <si>
    <t>752-2</t>
  </si>
  <si>
    <t>752-3</t>
  </si>
  <si>
    <t>752-4</t>
  </si>
  <si>
    <t>753-1</t>
  </si>
  <si>
    <t xml:space="preserve">BIPOLAR DISORDERS	</t>
  </si>
  <si>
    <t>753-2</t>
  </si>
  <si>
    <t>753-3</t>
  </si>
  <si>
    <t>753-4</t>
  </si>
  <si>
    <t>754-1</t>
  </si>
  <si>
    <t xml:space="preserve">DEPRESSION EXCEPT MAJOR DEPRESSIVE DISORDER	</t>
  </si>
  <si>
    <t>754-2</t>
  </si>
  <si>
    <t>754-3</t>
  </si>
  <si>
    <t>754-4</t>
  </si>
  <si>
    <t>755-1</t>
  </si>
  <si>
    <t xml:space="preserve">ADJUSTMENT DISORDERS &amp; NEUROSES EXCEPT DEPRESSIVE DIAGNOSES	</t>
  </si>
  <si>
    <t>755-2</t>
  </si>
  <si>
    <t>755-3</t>
  </si>
  <si>
    <t>755-4</t>
  </si>
  <si>
    <t>756-1</t>
  </si>
  <si>
    <t xml:space="preserve">ACUTE ANXIETY &amp; DELIRIUM STATES	</t>
  </si>
  <si>
    <t>756-2</t>
  </si>
  <si>
    <t>756-3</t>
  </si>
  <si>
    <t>756-4</t>
  </si>
  <si>
    <t>757-1</t>
  </si>
  <si>
    <t xml:space="preserve">ORGANIC MENTAL HEALTH DISTURBANCES	</t>
  </si>
  <si>
    <t>757-2</t>
  </si>
  <si>
    <t>757-3</t>
  </si>
  <si>
    <t>757-4</t>
  </si>
  <si>
    <t>758-1</t>
  </si>
  <si>
    <t xml:space="preserve">BEHAVIORAL DISORDERS	</t>
  </si>
  <si>
    <t>758-2</t>
  </si>
  <si>
    <t>758-3</t>
  </si>
  <si>
    <t>758-4</t>
  </si>
  <si>
    <t>759-1</t>
  </si>
  <si>
    <t xml:space="preserve">EATING DISORDERS	</t>
  </si>
  <si>
    <t>759-2</t>
  </si>
  <si>
    <t>759-3</t>
  </si>
  <si>
    <t>759-4</t>
  </si>
  <si>
    <t>760-1</t>
  </si>
  <si>
    <t xml:space="preserve">OTHER MENTAL HEALTH DISORDERS	</t>
  </si>
  <si>
    <t>760-2</t>
  </si>
  <si>
    <t>760-3</t>
  </si>
  <si>
    <t>760-4</t>
  </si>
  <si>
    <t>770-1</t>
  </si>
  <si>
    <t xml:space="preserve">DRUG &amp; ALCOHOL ABUSE OR DEPENDENCE, LEFT AGAINST MEDICAL ADVICE	</t>
  </si>
  <si>
    <t>770-2</t>
  </si>
  <si>
    <t>770-3</t>
  </si>
  <si>
    <t>770-4</t>
  </si>
  <si>
    <t>772-1</t>
  </si>
  <si>
    <t xml:space="preserve">ALCOHOL &amp; DRUG DEPENDENCE W REHAB OR REHAB/DETOX THERAPY	</t>
  </si>
  <si>
    <t>772-2</t>
  </si>
  <si>
    <t>772-3</t>
  </si>
  <si>
    <t>772-4</t>
  </si>
  <si>
    <t>773-1</t>
  </si>
  <si>
    <t xml:space="preserve">OPIOID ABUSE &amp; DEPENDENCE	</t>
  </si>
  <si>
    <t>773-2</t>
  </si>
  <si>
    <t>773-3</t>
  </si>
  <si>
    <t>773-4</t>
  </si>
  <si>
    <t>774-1</t>
  </si>
  <si>
    <t xml:space="preserve">COCAINE ABUSE &amp; DEPENDENCE	</t>
  </si>
  <si>
    <t>774-2</t>
  </si>
  <si>
    <t>774-3</t>
  </si>
  <si>
    <t>774-4</t>
  </si>
  <si>
    <t>775-1</t>
  </si>
  <si>
    <t xml:space="preserve">ALCOHOL ABUSE &amp; DEPENDENCE	</t>
  </si>
  <si>
    <t>775-2</t>
  </si>
  <si>
    <t>775-3</t>
  </si>
  <si>
    <t>775-4</t>
  </si>
  <si>
    <t>776-1</t>
  </si>
  <si>
    <t xml:space="preserve">OTHER DRUG ABUSE &amp; DEPENDENCE	</t>
  </si>
  <si>
    <t>776-2</t>
  </si>
  <si>
    <t>776-3</t>
  </si>
  <si>
    <t>776-4</t>
  </si>
  <si>
    <t>792-1</t>
  </si>
  <si>
    <t xml:space="preserve">EXTENSIVE OR PROCEDURES FOR OTHER COMPLICATIONS OF TREATMENT	</t>
  </si>
  <si>
    <t>792-2</t>
  </si>
  <si>
    <t>792-3</t>
  </si>
  <si>
    <t>792-4</t>
  </si>
  <si>
    <t>793-1</t>
  </si>
  <si>
    <t xml:space="preserve">MODERATELY EXTENSIVE OR PROCEDURES FOR OTHER COMPLICATIONS OF TREATMENT	</t>
  </si>
  <si>
    <t>793-2</t>
  </si>
  <si>
    <t>793-3</t>
  </si>
  <si>
    <t>793-4</t>
  </si>
  <si>
    <t>794-1</t>
  </si>
  <si>
    <t xml:space="preserve">NON-EXTENSIVE OR PROCEDURES FOR OTHER COMPLICATIONS OF TREATMENT	</t>
  </si>
  <si>
    <t>794-2</t>
  </si>
  <si>
    <t>794-3</t>
  </si>
  <si>
    <t>794-4</t>
  </si>
  <si>
    <t>810-1</t>
  </si>
  <si>
    <t xml:space="preserve">HEMORRHAGE OR HEMATOMA DUE TO COMPLICATION	</t>
  </si>
  <si>
    <t>810-2</t>
  </si>
  <si>
    <t>810-3</t>
  </si>
  <si>
    <t>810-4</t>
  </si>
  <si>
    <t>811-1</t>
  </si>
  <si>
    <t xml:space="preserve">ALLERGIC REACTIONS	</t>
  </si>
  <si>
    <t>811-2</t>
  </si>
  <si>
    <t>811-3</t>
  </si>
  <si>
    <t>811-4</t>
  </si>
  <si>
    <t>812-1</t>
  </si>
  <si>
    <t xml:space="preserve">POISONING OF MEDICINAL AGENTS	</t>
  </si>
  <si>
    <t>812-2</t>
  </si>
  <si>
    <t>812-3</t>
  </si>
  <si>
    <t>812-4</t>
  </si>
  <si>
    <t>813-1</t>
  </si>
  <si>
    <t xml:space="preserve">OTHER COMPLICATIONS OF TREATMENT	</t>
  </si>
  <si>
    <t>813-2</t>
  </si>
  <si>
    <t>813-3</t>
  </si>
  <si>
    <t>813-4</t>
  </si>
  <si>
    <t>815-1</t>
  </si>
  <si>
    <t xml:space="preserve">OTHER INJURY, POISONING &amp; TOXIC EFFECT DIAGNOSES	</t>
  </si>
  <si>
    <t>815-2</t>
  </si>
  <si>
    <t>815-3</t>
  </si>
  <si>
    <t>815-4</t>
  </si>
  <si>
    <t>816-1</t>
  </si>
  <si>
    <t xml:space="preserve">TOXIC EFFECTS OF NON-MEDICINAL SUBSTANCES	</t>
  </si>
  <si>
    <t>816-2</t>
  </si>
  <si>
    <t>816-3</t>
  </si>
  <si>
    <t>816-4</t>
  </si>
  <si>
    <t>817-1</t>
  </si>
  <si>
    <t xml:space="preserve">OVERDOSE	</t>
  </si>
  <si>
    <t>817-2</t>
  </si>
  <si>
    <t>817-3</t>
  </si>
  <si>
    <t>817-4</t>
  </si>
  <si>
    <t>841-1</t>
  </si>
  <si>
    <t xml:space="preserve">EXTENSIVE 3RD DEGREE BURNS W SKIN GRAFT	</t>
  </si>
  <si>
    <t>841-2</t>
  </si>
  <si>
    <t>841-3</t>
  </si>
  <si>
    <t>841-4</t>
  </si>
  <si>
    <t>842-1</t>
  </si>
  <si>
    <t xml:space="preserve">BURNS WITH SKIN GRAFT EXCEPT EXTENSIVE 3RD DEGREE BURNS	</t>
  </si>
  <si>
    <t>842-2</t>
  </si>
  <si>
    <t>842-3</t>
  </si>
  <si>
    <t>842-4</t>
  </si>
  <si>
    <t>843-1</t>
  </si>
  <si>
    <t xml:space="preserve">EXTENSIVE 3RD DEGREE OR FULL THICKNESS BURNS W/O SKIN GRAFT	</t>
  </si>
  <si>
    <t>843-2</t>
  </si>
  <si>
    <t>843-3</t>
  </si>
  <si>
    <t>843-4</t>
  </si>
  <si>
    <t>844-1</t>
  </si>
  <si>
    <t xml:space="preserve">PARTIAL THICKNESS BURNS W/O SKIN GRAFT	</t>
  </si>
  <si>
    <t>844-2</t>
  </si>
  <si>
    <t>844-3</t>
  </si>
  <si>
    <t>844-4</t>
  </si>
  <si>
    <t>850-1</t>
  </si>
  <si>
    <t xml:space="preserve">PROCEDURE W DIAG OF REHAB, AFTERCARE OR OTH CONTACT W HEALTH SERVICE	</t>
  </si>
  <si>
    <t>Rehab</t>
  </si>
  <si>
    <t>850-2</t>
  </si>
  <si>
    <t>850-3</t>
  </si>
  <si>
    <t>850-4</t>
  </si>
  <si>
    <t>860-1</t>
  </si>
  <si>
    <t xml:space="preserve">REHABILITATION	</t>
  </si>
  <si>
    <t>860-2</t>
  </si>
  <si>
    <t>860-3</t>
  </si>
  <si>
    <t>860-4</t>
  </si>
  <si>
    <t>861-1</t>
  </si>
  <si>
    <t xml:space="preserve">SIGNS, SYMPTOMS &amp; OTHER FACTORS INFLUENCING HEALTH STATUS	</t>
  </si>
  <si>
    <t>861-2</t>
  </si>
  <si>
    <t>861-3</t>
  </si>
  <si>
    <t>861-4</t>
  </si>
  <si>
    <t>862-1</t>
  </si>
  <si>
    <t xml:space="preserve">OTHER AFTERCARE &amp; CONVALESCENCE	</t>
  </si>
  <si>
    <t>862-2</t>
  </si>
  <si>
    <t>862-3</t>
  </si>
  <si>
    <t>862-4</t>
  </si>
  <si>
    <t>863-1</t>
  </si>
  <si>
    <t xml:space="preserve">NEONATAL AFTERCARE	</t>
  </si>
  <si>
    <t>863-2</t>
  </si>
  <si>
    <t>863-3</t>
  </si>
  <si>
    <t>863-4</t>
  </si>
  <si>
    <t>890-1</t>
  </si>
  <si>
    <t xml:space="preserve">HIV W MULTIPLE MAJOR HIV RELATED CONDITIONS	</t>
  </si>
  <si>
    <t>890-2</t>
  </si>
  <si>
    <t>890-3</t>
  </si>
  <si>
    <t>890-4</t>
  </si>
  <si>
    <t>892-1</t>
  </si>
  <si>
    <t xml:space="preserve">HIV W MAJOR HIV RELATED CONDITION	</t>
  </si>
  <si>
    <t>892-2</t>
  </si>
  <si>
    <t>892-3</t>
  </si>
  <si>
    <t>892-4</t>
  </si>
  <si>
    <t>893-1</t>
  </si>
  <si>
    <t xml:space="preserve">HIV W MULTIPLE SIGNIFICANT HIV RELATED CONDITIONS	</t>
  </si>
  <si>
    <t>893-2</t>
  </si>
  <si>
    <t>893-3</t>
  </si>
  <si>
    <t>893-4</t>
  </si>
  <si>
    <t>894-1</t>
  </si>
  <si>
    <t xml:space="preserve">HIV W ONE SIGNIF HIV COND OR W/O SIGNIF RELATED COND	</t>
  </si>
  <si>
    <t>894-2</t>
  </si>
  <si>
    <t>894-3</t>
  </si>
  <si>
    <t>894-4</t>
  </si>
  <si>
    <t>910-1</t>
  </si>
  <si>
    <t xml:space="preserve">CRANIOTOMY FOR MULTIPLE SIGNIFICANT TRAUMA	</t>
  </si>
  <si>
    <t>910-2</t>
  </si>
  <si>
    <t>910-3</t>
  </si>
  <si>
    <t>910-4</t>
  </si>
  <si>
    <t>911-1</t>
  </si>
  <si>
    <t xml:space="preserve">EXTENSIVE ABDOMINAL/THORACIC PROCEDURES FOR MULT SIGNIFICANT TRAUMA	</t>
  </si>
  <si>
    <t>911-2</t>
  </si>
  <si>
    <t>911-3</t>
  </si>
  <si>
    <t>911-4</t>
  </si>
  <si>
    <t>912-1</t>
  </si>
  <si>
    <t xml:space="preserve">MUSCULOSKELETAL &amp; OTHER PROCEDURES FOR MULTIPLE SIGNIFICANT TRAUMA	</t>
  </si>
  <si>
    <t>912-2</t>
  </si>
  <si>
    <t>912-3</t>
  </si>
  <si>
    <t>912-4</t>
  </si>
  <si>
    <t>930-1</t>
  </si>
  <si>
    <t xml:space="preserve">MULTIPLE SIGNIFICANT TRAUMA W/O O.R. PROCEDURE	</t>
  </si>
  <si>
    <t>930-2</t>
  </si>
  <si>
    <t>930-3</t>
  </si>
  <si>
    <t>930-4</t>
  </si>
  <si>
    <t>950-1</t>
  </si>
  <si>
    <t xml:space="preserve">EXTENSIVE PROCEDURE UNRELATED TO PRINCIPAL DIAGNOSIS	</t>
  </si>
  <si>
    <t>950-2</t>
  </si>
  <si>
    <t>950-3</t>
  </si>
  <si>
    <t>950-4</t>
  </si>
  <si>
    <t>951-1</t>
  </si>
  <si>
    <t xml:space="preserve">MODERATELY EXTENSIVE PROCEDURE UNRELATED TO PRINCIPAL DIAGNOSIS	</t>
  </si>
  <si>
    <t>951-2</t>
  </si>
  <si>
    <t>951-3</t>
  </si>
  <si>
    <t>951-4</t>
  </si>
  <si>
    <t>952-1</t>
  </si>
  <si>
    <t xml:space="preserve">NONEXTENSIVE PROCEDURE UNRELATED TO PRINCIPAL DIAGNOSIS	</t>
  </si>
  <si>
    <t>952-2</t>
  </si>
  <si>
    <t>952-3</t>
  </si>
  <si>
    <t>952-4</t>
  </si>
  <si>
    <t>955-0</t>
  </si>
  <si>
    <t xml:space="preserve">PRINCIPAL DIAGNOSIS INVALID AS DISCHARGE DIAGNOSIS	</t>
  </si>
  <si>
    <t>Error DRG</t>
  </si>
  <si>
    <t>956-0</t>
  </si>
  <si>
    <t xml:space="preserve">UNGROUPABLE	</t>
  </si>
  <si>
    <t>Cost-to-Charge Ratios</t>
  </si>
  <si>
    <t>1. CCRs are multiplied by covered charges to calculate the hospital's estimated cost of care for each stay. The estimated cost of care is a factor in the cost outlier calculations. For Montana hospitals, the CCR is specific to the hospital and calculated by DPHHS from the cost report. For centers of excellence, a hospital-specific CCR is also used. For other out-of-state hospitals, DPHHS uses statewide average CCRs as calculated by Medicare (urban operating plus capital).</t>
  </si>
  <si>
    <t>Cost-to-Charge Ratios for Montana Hospitals</t>
  </si>
  <si>
    <t>Out-of-State Cost to Charge Ratios</t>
  </si>
  <si>
    <t>Centers of Excellence</t>
  </si>
  <si>
    <t>Hospital</t>
  </si>
  <si>
    <t>MT Provider ID</t>
  </si>
  <si>
    <t>CCR</t>
  </si>
  <si>
    <t>State</t>
  </si>
  <si>
    <t>Benefis - Rehab</t>
  </si>
  <si>
    <t xml:space="preserve">Nebraska </t>
  </si>
  <si>
    <t xml:space="preserve">Alaska </t>
  </si>
  <si>
    <t xml:space="preserve">Nevada </t>
  </si>
  <si>
    <t>Benefis - Psych</t>
  </si>
  <si>
    <t xml:space="preserve">Arizona </t>
  </si>
  <si>
    <t xml:space="preserve">New Hampshire </t>
  </si>
  <si>
    <t xml:space="preserve">Arkansas </t>
  </si>
  <si>
    <t>New Jersey *</t>
  </si>
  <si>
    <t xml:space="preserve">California </t>
  </si>
  <si>
    <t xml:space="preserve">New Mexico </t>
  </si>
  <si>
    <t xml:space="preserve">Colorado </t>
  </si>
  <si>
    <t xml:space="preserve">New York </t>
  </si>
  <si>
    <t>St Vincent - Rehab</t>
  </si>
  <si>
    <t xml:space="preserve">Connecticut </t>
  </si>
  <si>
    <t xml:space="preserve">North Carolina </t>
  </si>
  <si>
    <t>Delaware</t>
  </si>
  <si>
    <t xml:space="preserve">North Dakota </t>
  </si>
  <si>
    <t>District of Columbia</t>
  </si>
  <si>
    <t xml:space="preserve">Ohio </t>
  </si>
  <si>
    <t xml:space="preserve">Florida </t>
  </si>
  <si>
    <t xml:space="preserve">Oklahoma </t>
  </si>
  <si>
    <t xml:space="preserve">Georgia </t>
  </si>
  <si>
    <t xml:space="preserve">Oregon </t>
  </si>
  <si>
    <t xml:space="preserve">Hawaii </t>
  </si>
  <si>
    <t xml:space="preserve">Pennsylvania </t>
  </si>
  <si>
    <t>Long Term Acute Care (LTAC)</t>
  </si>
  <si>
    <t>Update</t>
  </si>
  <si>
    <t xml:space="preserve">Idaho </t>
  </si>
  <si>
    <t>Puerto Rico</t>
  </si>
  <si>
    <t xml:space="preserve">Illinois </t>
  </si>
  <si>
    <t xml:space="preserve">Rhode Island * </t>
  </si>
  <si>
    <t>Advanced Care of MT</t>
  </si>
  <si>
    <t xml:space="preserve">Indiana </t>
  </si>
  <si>
    <t xml:space="preserve">South Carolina </t>
  </si>
  <si>
    <t xml:space="preserve">Iowa </t>
  </si>
  <si>
    <t xml:space="preserve">South Dakota </t>
  </si>
  <si>
    <t xml:space="preserve">Kansas </t>
  </si>
  <si>
    <t xml:space="preserve">Tennessee </t>
  </si>
  <si>
    <t xml:space="preserve">Kentucky </t>
  </si>
  <si>
    <t xml:space="preserve">Texas </t>
  </si>
  <si>
    <t xml:space="preserve">Louisiana </t>
  </si>
  <si>
    <t xml:space="preserve">Utah </t>
  </si>
  <si>
    <t xml:space="preserve">Maine </t>
  </si>
  <si>
    <t xml:space="preserve">Vermont </t>
  </si>
  <si>
    <t xml:space="preserve">Maryland </t>
  </si>
  <si>
    <t xml:space="preserve">Virginia </t>
  </si>
  <si>
    <t xml:space="preserve">Massachusetts </t>
  </si>
  <si>
    <t xml:space="preserve">Washington </t>
  </si>
  <si>
    <t xml:space="preserve">Michigan </t>
  </si>
  <si>
    <t xml:space="preserve">West Virginia </t>
  </si>
  <si>
    <t xml:space="preserve">Minnesota </t>
  </si>
  <si>
    <t xml:space="preserve">Wisconsin </t>
  </si>
  <si>
    <t xml:space="preserve">Mississippi </t>
  </si>
  <si>
    <t xml:space="preserve">Wyoming </t>
  </si>
  <si>
    <t xml:space="preserve">Missouri </t>
  </si>
  <si>
    <t>118248</t>
  </si>
  <si>
    <t>Benefis - Gen Acute Care Hosp</t>
  </si>
  <si>
    <t>174352</t>
  </si>
  <si>
    <t>175565</t>
  </si>
  <si>
    <t>St Vincent - Gen Acute Care Hosp</t>
  </si>
  <si>
    <t>168077</t>
  </si>
  <si>
    <t>376337</t>
  </si>
  <si>
    <t>Billings Clinic</t>
  </si>
  <si>
    <t>185939</t>
  </si>
  <si>
    <t>Community, Missoula</t>
  </si>
  <si>
    <t>396955</t>
  </si>
  <si>
    <t>Community, Missoula-Rehab</t>
  </si>
  <si>
    <t>396942</t>
  </si>
  <si>
    <t>Kalispell Rgnl - Gen Acute Care Hosp</t>
  </si>
  <si>
    <t>174486</t>
  </si>
  <si>
    <t>Providence Hlth  - Gen Acute Care Hosp</t>
  </si>
  <si>
    <t>209270</t>
  </si>
  <si>
    <t>Providence Hlth - Psych</t>
  </si>
  <si>
    <t>209321</t>
  </si>
  <si>
    <t>Providence Hlth - Rehab</t>
  </si>
  <si>
    <t>184015</t>
  </si>
  <si>
    <t>St James</t>
  </si>
  <si>
    <t>129077</t>
  </si>
  <si>
    <t>St Peter's - Gen Acute Care Hosp</t>
  </si>
  <si>
    <t>167206</t>
  </si>
  <si>
    <t>St Peter's - Pysch / Gen Acute Care Hosp</t>
  </si>
  <si>
    <t>285583</t>
  </si>
  <si>
    <t>Bozeman Deaconess</t>
  </si>
  <si>
    <t>424814</t>
  </si>
  <si>
    <t>Shodair Chdrn's - Psych</t>
  </si>
  <si>
    <t>130305</t>
  </si>
  <si>
    <t>Northern Montana</t>
  </si>
  <si>
    <t>125710</t>
  </si>
  <si>
    <t>Hlthctr Northwest</t>
  </si>
  <si>
    <t>200226</t>
  </si>
  <si>
    <t>Hlthctr Northwest-Rehab</t>
  </si>
  <si>
    <t>453152</t>
  </si>
  <si>
    <t>Central MT Surgery</t>
  </si>
  <si>
    <t>164268</t>
  </si>
  <si>
    <t>244894</t>
  </si>
  <si>
    <t>HARBORVIEW MEDICAL CENTER</t>
  </si>
  <si>
    <t>SEATTLE CHILDREN'S HOSPITAL</t>
  </si>
  <si>
    <t>LUCILE PACKARD CHLDRNS HOSP</t>
  </si>
  <si>
    <t>UNIVERSITY OF WASHINGTON</t>
  </si>
  <si>
    <t>SEATTLE CANCER CARE ALLIANCE</t>
  </si>
  <si>
    <t>OREGON HEALTH SCIENCES UNIV</t>
  </si>
  <si>
    <t>PROVIDENCE HEALTH &amp; SERVICES</t>
  </si>
  <si>
    <t>PROV SCRED HRT MED CTR CHLD HOS</t>
  </si>
  <si>
    <t>UNIVERSITY OF UTAH</t>
  </si>
  <si>
    <t>PRIMARY CHILDRENS HOSPITAL</t>
  </si>
  <si>
    <t>THE CHILDREN'S HOSP ASSOC</t>
  </si>
  <si>
    <t>Alabama</t>
  </si>
  <si>
    <t>3. The corresponding Montana value is 33.1%. It is not shown because Montana Medicaid uses hospital-specific CCRs for Montana hospitals.</t>
  </si>
  <si>
    <t>This calculator was developed by Montana Medicaid. It includes data obtained through the use of proprietary computer software created, owned and licensed by the 3M Company. All copyrights in and to the 3MTM Software are owned by 3M. All rights reserved. 3M bears no responsibility for the contents of this document.</t>
  </si>
  <si>
    <t>12. This calculator was developed by Montana Medicaid.</t>
  </si>
  <si>
    <t>2. The DRG base price is $5,425, except for Centers of Excellence and long term acute care hospitals (LTAC): $8,095 and $7,250 respectively.</t>
  </si>
  <si>
    <t>5. For normal newborns the Gross DRG Amount is increased by a policy adjustor of 1.20. See Column F and K.</t>
  </si>
  <si>
    <t>6. For neonates (i.e., sick newborns), the Gross DRG Amount is increased by a policy adjustor of 1.20. See Column F and K.</t>
  </si>
  <si>
    <t>This DRG Pricing Calculator is intended to enable hospitals and other interested parties in understanding and predicting payment for inpatient stays covered by Montana Medicaid. This version applies to stays with dates of admission on or after October 1, 2019. The "Calculator" sheet incorporates the pricing logic for the DRG base payment, cost outlier payments, etc. The "DRG Table" sheet shows information specific to each DRG. The "Hospital Table" sheet shows information specific to each hospital.</t>
  </si>
  <si>
    <t>4. For adult DRGs (patient age &gt;=18) the gross DRG amount is decreased by a policy adjustor of 0.95. See column J.</t>
  </si>
  <si>
    <t>3. For the convenience of readers, the spreadsheet shows the Gross DRG Amount for each stay when the base price is $5,425.</t>
  </si>
  <si>
    <r>
      <t>9. Relative weights were derived from 3M V.36 HSRV weights (Col D) re-centered so that the total average casemix for MT stays</t>
    </r>
    <r>
      <rPr>
        <sz val="10"/>
        <rFont val="Arial"/>
        <family val="2"/>
      </rPr>
      <t xml:space="preserve"> = 1.00 (Col E).</t>
    </r>
  </si>
  <si>
    <t>Gross DRG Amount Using the General Hospital Rate</t>
  </si>
  <si>
    <t>PID</t>
  </si>
  <si>
    <t>WA</t>
  </si>
  <si>
    <t>CA</t>
  </si>
  <si>
    <t>OR</t>
  </si>
  <si>
    <t>UT</t>
  </si>
  <si>
    <t>CO</t>
  </si>
  <si>
    <t xml:space="preserve">2. CCRs shown are the Medicare statewide urban hospital CCRs for inpatient care, operating plus capital cost, for federal fiscal year 2018. The source is: Federal Register Table 8A. Available at https://www.cms.gov/Medicare/Medicare-Fee-for-Service-Payment/AcuteInpatientPPS/Acute-Inpatient-Files-for-Download-Items/FY2018-Final-Rule-Correction-Notice-Files.html?DLPage=1&amp;DLEntries=10&amp;DLSort=1&amp;DLSortDir=descending     </t>
  </si>
  <si>
    <t xml:space="preserve"> Effective with Admission Dates October 1, 2019</t>
  </si>
  <si>
    <t>Effective with Admission Dates October 1, 2019</t>
  </si>
  <si>
    <t>Effective October 1, 2019</t>
  </si>
  <si>
    <t xml:space="preserve">You may also call Montana Medicaid Provider Relations at (800) 624-3958. </t>
  </si>
  <si>
    <t xml:space="preserve">A "Frequently Asked Questions" (FAQ)  document is available and is essential in understanding the payment method. This DRG Pricing Calculator is also available in spreadsheet form as an interactive Excel file. </t>
  </si>
  <si>
    <t>APR-DRG (Version 36)</t>
  </si>
  <si>
    <t>Specialty Hospital of Utah</t>
  </si>
  <si>
    <t>Rehabilitation Hospital of Montana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</si>
</sst>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0.00\)"/>
    <numFmt numFmtId="168" formatCode="&quot;$&quot;#,##0.0000_);\(&quot;$&quot;#,##0.0000\)"/>
    <numFmt numFmtId="169" formatCode="&quot;$&quot;#,##0.00"/>
    <numFmt numFmtId="170" formatCode="#,##0.0000_);\(#,##0.0000\)"/>
    <numFmt numFmtId="171" formatCode="[$-409]mmmm\ d\,\ yyyy;@"/>
    <numFmt numFmtId="172" formatCode="0.0000"/>
    <numFmt numFmtId="173" formatCode="0.0000_);[Red]\(0.0000\)"/>
    <numFmt numFmtId="174" formatCode="0.00_);[Red]\(0.00\)"/>
    <numFmt numFmtId="175" formatCode="0.0_);[Red]\(0.0\)"/>
    <numFmt numFmtId="176" formatCode="0_);[Red]\(0\)"/>
    <numFmt numFmtId="177" formatCode="#,##0.0000"/>
    <numFmt numFmtId="178" formatCode="0000000"/>
    <numFmt numFmtId="179" formatCode="000000"/>
  </numFmts>
  <fonts count="35">
    <font>
      <sz val="11"/>
      <color theme="1"/>
      <name val="Calibri"/>
      <family val="2"/>
      <scheme val="minor"/>
    </font>
    <font>
      <sz val="11"/>
      <color theme="1"/>
      <name val="Calibri"/>
      <family val="2"/>
      <scheme val="minor"/>
    </font>
    <font>
      <b/>
      <sz val="10"/>
      <color theme="0"/>
      <name val="Arial"/>
      <family val="2"/>
    </font>
    <font>
      <b/>
      <sz val="16"/>
      <color theme="0"/>
      <name val="Arial"/>
      <family val="2"/>
    </font>
    <font>
      <b/>
      <sz val="11"/>
      <color theme="0"/>
      <name val="Arial"/>
      <family val="2"/>
    </font>
    <font>
      <u/>
      <sz val="10"/>
      <name val="Arial"/>
      <family val="2"/>
    </font>
    <font>
      <sz val="10"/>
      <name val="Arial"/>
      <family val="2"/>
    </font>
    <font>
      <b/>
      <sz val="10"/>
      <name val="Arial"/>
      <family val="2"/>
    </font>
    <font>
      <sz val="10"/>
      <color indexed="8"/>
      <name val="Arial"/>
      <family val="2"/>
    </font>
    <font>
      <b/>
      <i/>
      <sz val="10"/>
      <name val="Arial"/>
      <family val="2"/>
    </font>
    <font>
      <sz val="8"/>
      <name val="Arial"/>
      <family val="2"/>
    </font>
    <font>
      <sz val="8"/>
      <color indexed="8"/>
      <name val="Arial"/>
      <family val="2"/>
    </font>
    <font>
      <b/>
      <sz val="10"/>
      <color indexed="9"/>
      <name val="Arial"/>
      <family val="2"/>
    </font>
    <font>
      <sz val="10"/>
      <color indexed="9"/>
      <name val="Arial"/>
      <family val="2"/>
    </font>
    <font>
      <sz val="10"/>
      <color rgb="FFFF0000"/>
      <name val="Arial"/>
      <family val="2"/>
    </font>
    <font>
      <sz val="10"/>
      <name val="Calibri"/>
      <family val="2"/>
    </font>
    <font>
      <b/>
      <sz val="9"/>
      <name val="Arial"/>
      <family val="2"/>
    </font>
    <font>
      <b/>
      <sz val="10"/>
      <color rgb="FFFF0000"/>
      <name val="Arial"/>
      <family val="2"/>
    </font>
    <font>
      <i/>
      <sz val="11"/>
      <name val="TimesNewRoman,Italic"/>
    </font>
    <font>
      <sz val="22"/>
      <name val="TimesNewRoman,Italic"/>
    </font>
    <font>
      <u/>
      <sz val="10"/>
      <color theme="10"/>
      <name val="Arial"/>
      <family val="2"/>
    </font>
    <font>
      <sz val="11"/>
      <name val="Arial"/>
      <family val="2"/>
    </font>
    <font>
      <sz val="12"/>
      <name val="Times New Roman"/>
      <family val="1"/>
    </font>
    <font>
      <i/>
      <sz val="10"/>
      <color rgb="FF000000"/>
      <name val="Arial"/>
      <family val="2"/>
    </font>
    <font>
      <b/>
      <sz val="10"/>
      <color indexed="8"/>
      <name val="Arial"/>
      <family val="2"/>
    </font>
    <font>
      <vertAlign val="superscript"/>
      <sz val="8"/>
      <color indexed="8"/>
      <name val="Arial"/>
      <family val="2"/>
    </font>
    <font>
      <vertAlign val="superscript"/>
      <sz val="10"/>
      <color indexed="8"/>
      <name val="Arial"/>
      <family val="2"/>
    </font>
    <font>
      <b/>
      <sz val="10"/>
      <color theme="1"/>
      <name val="Arial"/>
      <family val="2"/>
    </font>
    <font>
      <sz val="10"/>
      <name val="Xerox Sans"/>
      <family val="3"/>
    </font>
    <font>
      <sz val="10"/>
      <color theme="1"/>
      <name val="Arial"/>
      <family val="2"/>
    </font>
    <font>
      <sz val="10"/>
      <color theme="0"/>
      <name val="Arial"/>
      <family val="2"/>
    </font>
    <font>
      <i/>
      <sz val="10"/>
      <name val="Arial"/>
      <family val="2"/>
    </font>
    <font>
      <sz val="10"/>
      <color rgb="FF000000"/>
      <name val="Arial"/>
      <family val="2"/>
    </font>
    <font>
      <sz val="11"/>
      <color rgb="FF000000"/>
      <name val="Calibri"/>
      <family val="2"/>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55585A"/>
        <bgColor indexed="64"/>
      </patternFill>
    </fill>
    <fill>
      <patternFill patternType="solid">
        <fgColor rgb="FFAAAFB9"/>
        <bgColor indexed="64"/>
      </patternFill>
    </fill>
    <fill>
      <patternFill patternType="solid">
        <fgColor rgb="FF0047BA"/>
        <bgColor indexed="64"/>
      </patternFill>
    </fill>
    <fill>
      <patternFill patternType="solid">
        <fgColor theme="7" tint="0.79998168889431442"/>
        <bgColor indexed="64"/>
      </patternFill>
    </fill>
    <fill>
      <patternFill patternType="solid">
        <fgColor rgb="FFDADDDC"/>
        <bgColor indexed="64"/>
      </patternFill>
    </fill>
    <fill>
      <patternFill patternType="solid">
        <fgColor theme="1"/>
        <bgColor indexed="64"/>
      </patternFill>
    </fill>
    <fill>
      <patternFill patternType="solid">
        <fgColor rgb="FFFFFFFF"/>
        <bgColor indexed="64"/>
      </patternFill>
    </fill>
    <fill>
      <patternFill patternType="solid">
        <fgColor theme="0" tint="-0.14999847407452621"/>
        <bgColor indexed="64"/>
      </patternFill>
    </fill>
    <fill>
      <patternFill patternType="solid">
        <fgColor rgb="FF55585A"/>
        <bgColor indexed="0"/>
      </patternFill>
    </fill>
  </fills>
  <borders count="4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55585A"/>
      </left>
      <right/>
      <top style="medium">
        <color rgb="FF55585A"/>
      </top>
      <bottom/>
      <diagonal/>
    </border>
    <border>
      <left/>
      <right/>
      <top style="medium">
        <color rgb="FF55585A"/>
      </top>
      <bottom/>
      <diagonal/>
    </border>
    <border>
      <left/>
      <right style="medium">
        <color rgb="FF55585A"/>
      </right>
      <top style="medium">
        <color rgb="FF55585A"/>
      </top>
      <bottom/>
      <diagonal/>
    </border>
    <border>
      <left style="medium">
        <color rgb="FF55585A"/>
      </left>
      <right/>
      <top/>
      <bottom/>
      <diagonal/>
    </border>
    <border>
      <left/>
      <right style="medium">
        <color rgb="FF55585A"/>
      </right>
      <top/>
      <bottom/>
      <diagonal/>
    </border>
    <border>
      <left style="medium">
        <color rgb="FF55585A"/>
      </left>
      <right/>
      <top/>
      <bottom style="medium">
        <color rgb="FF55585A"/>
      </bottom>
      <diagonal/>
    </border>
    <border>
      <left/>
      <right/>
      <top/>
      <bottom style="medium">
        <color rgb="FF55585A"/>
      </bottom>
      <diagonal/>
    </border>
    <border>
      <left/>
      <right style="medium">
        <color rgb="FF55585A"/>
      </right>
      <top/>
      <bottom style="medium">
        <color rgb="FF55585A"/>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55585A"/>
      </left>
      <right/>
      <top style="medium">
        <color rgb="FF55585A"/>
      </top>
      <bottom style="medium">
        <color rgb="FF55585A"/>
      </bottom>
      <diagonal/>
    </border>
    <border>
      <left/>
      <right/>
      <top style="medium">
        <color rgb="FF55585A"/>
      </top>
      <bottom style="medium">
        <color rgb="FF55585A"/>
      </bottom>
      <diagonal/>
    </border>
    <border>
      <left/>
      <right style="medium">
        <color rgb="FF55585A"/>
      </right>
      <top style="medium">
        <color rgb="FF55585A"/>
      </top>
      <bottom style="medium">
        <color rgb="FF55585A"/>
      </bottom>
      <diagonal/>
    </border>
    <border>
      <left style="thin">
        <color rgb="FF55585A"/>
      </left>
      <right/>
      <top style="medium">
        <color indexed="64"/>
      </top>
      <bottom/>
      <diagonal/>
    </border>
    <border>
      <left/>
      <right style="thin">
        <color rgb="FF55585A"/>
      </right>
      <top style="medium">
        <color indexed="64"/>
      </top>
      <bottom/>
      <diagonal/>
    </border>
    <border>
      <left style="thin">
        <color rgb="FF55585A"/>
      </left>
      <right/>
      <top/>
      <bottom style="medium">
        <color indexed="64"/>
      </bottom>
      <diagonal/>
    </border>
    <border>
      <left/>
      <right style="thin">
        <color rgb="FF55585A"/>
      </right>
      <top/>
      <bottom style="medium">
        <color indexed="64"/>
      </bottom>
      <diagonal/>
    </border>
    <border>
      <left/>
      <right style="thin">
        <color rgb="FF55585A"/>
      </right>
      <top/>
      <bottom/>
      <diagonal/>
    </border>
    <border>
      <left style="thin">
        <color rgb="FF55585A"/>
      </left>
      <right/>
      <top/>
      <bottom/>
      <diagonal/>
    </border>
    <border>
      <left style="thin">
        <color rgb="FF55585A"/>
      </left>
      <right style="thin">
        <color theme="0"/>
      </right>
      <top/>
      <bottom/>
      <diagonal/>
    </border>
    <border>
      <left style="thin">
        <color theme="0"/>
      </left>
      <right style="thin">
        <color theme="0"/>
      </right>
      <top/>
      <bottom/>
      <diagonal/>
    </border>
    <border>
      <left style="thin">
        <color theme="0"/>
      </left>
      <right/>
      <top/>
      <bottom style="thin">
        <color theme="0"/>
      </bottom>
      <diagonal/>
    </border>
    <border>
      <left/>
      <right style="thin">
        <color rgb="FF55585A"/>
      </right>
      <top/>
      <bottom style="thin">
        <color theme="0"/>
      </bottom>
      <diagonal/>
    </border>
    <border>
      <left style="thin">
        <color theme="0"/>
      </left>
      <right style="thin">
        <color theme="0"/>
      </right>
      <top style="thin">
        <color theme="0"/>
      </top>
      <bottom/>
      <diagonal/>
    </border>
    <border>
      <left style="thin">
        <color theme="0"/>
      </left>
      <right style="thin">
        <color rgb="FF55585A"/>
      </right>
      <top style="thin">
        <color theme="0"/>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style="thin">
        <color rgb="FF55585A"/>
      </top>
      <bottom/>
      <diagonal/>
    </border>
    <border>
      <left/>
      <right/>
      <top style="thin">
        <color rgb="FF55585A"/>
      </top>
      <bottom/>
      <diagonal/>
    </border>
    <border>
      <left/>
      <right style="thin">
        <color rgb="FF55585A"/>
      </right>
      <top style="thin">
        <color rgb="FF55585A"/>
      </top>
      <bottom/>
      <diagonal/>
    </border>
    <border>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8" fillId="0" borderId="0"/>
    <xf numFmtId="0" fontId="6" fillId="0" borderId="0"/>
    <xf numFmtId="0" fontId="28" fillId="0" borderId="0"/>
    <xf numFmtId="0" fontId="1" fillId="0" borderId="0"/>
    <xf numFmtId="0" fontId="6" fillId="0" borderId="0"/>
    <xf numFmtId="0" fontId="29" fillId="0" borderId="0"/>
    <xf numFmtId="9" fontId="6" fillId="0" borderId="0" applyFont="0" applyFill="0" applyBorder="0" applyAlignment="0" applyProtection="0"/>
    <xf numFmtId="0" fontId="33" fillId="0" borderId="0"/>
  </cellStyleXfs>
  <cellXfs count="281">
    <xf numFmtId="0" fontId="0" fillId="0" borderId="0" xfId="0"/>
    <xf numFmtId="0" fontId="2" fillId="0" borderId="1" xfId="0" applyFont="1" applyFill="1" applyBorder="1" applyAlignment="1"/>
    <xf numFmtId="0" fontId="0" fillId="0" borderId="0" xfId="0" applyFill="1"/>
    <xf numFmtId="0" fontId="0" fillId="2" borderId="2" xfId="0" applyFill="1" applyBorder="1" applyAlignment="1"/>
    <xf numFmtId="0" fontId="0" fillId="2" borderId="3" xfId="0" applyFill="1" applyBorder="1" applyAlignment="1"/>
    <xf numFmtId="0" fontId="0" fillId="2" borderId="3" xfId="0" applyFill="1" applyBorder="1"/>
    <xf numFmtId="0" fontId="0" fillId="2" borderId="4" xfId="0" applyFill="1" applyBorder="1" applyAlignment="1"/>
    <xf numFmtId="0" fontId="0" fillId="2" borderId="5" xfId="0" applyFill="1" applyBorder="1" applyAlignment="1"/>
    <xf numFmtId="0" fontId="0" fillId="2" borderId="0" xfId="0" applyFill="1" applyBorder="1" applyAlignment="1"/>
    <xf numFmtId="0" fontId="0" fillId="2" borderId="0" xfId="0" applyFill="1" applyBorder="1"/>
    <xf numFmtId="0" fontId="0" fillId="2" borderId="6" xfId="0" applyFill="1" applyBorder="1" applyAlignment="1"/>
    <xf numFmtId="0" fontId="0" fillId="3" borderId="0" xfId="0" applyFill="1" applyBorder="1"/>
    <xf numFmtId="0" fontId="3" fillId="4" borderId="7" xfId="0" applyFont="1" applyFill="1" applyBorder="1" applyAlignment="1"/>
    <xf numFmtId="0" fontId="3" fillId="4" borderId="8" xfId="0" applyFont="1" applyFill="1" applyBorder="1" applyAlignment="1"/>
    <xf numFmtId="0" fontId="3" fillId="4" borderId="9" xfId="0" applyFont="1" applyFill="1" applyBorder="1" applyAlignment="1"/>
    <xf numFmtId="0" fontId="3" fillId="0" borderId="0" xfId="0" applyFont="1" applyFill="1" applyBorder="1" applyAlignment="1"/>
    <xf numFmtId="15" fontId="4" fillId="4" borderId="10" xfId="0" quotePrefix="1" applyNumberFormat="1" applyFont="1" applyFill="1" applyBorder="1" applyAlignment="1">
      <alignment horizontal="left"/>
    </xf>
    <xf numFmtId="15" fontId="4" fillId="4" borderId="0" xfId="0" quotePrefix="1" applyNumberFormat="1" applyFont="1" applyFill="1" applyBorder="1" applyAlignment="1">
      <alignment horizontal="left"/>
    </xf>
    <xf numFmtId="15" fontId="4" fillId="4" borderId="11" xfId="0" quotePrefix="1" applyNumberFormat="1" applyFont="1" applyFill="1" applyBorder="1" applyAlignment="1">
      <alignment horizontal="left"/>
    </xf>
    <xf numFmtId="15" fontId="4" fillId="0" borderId="0" xfId="0" quotePrefix="1" applyNumberFormat="1" applyFont="1" applyFill="1" applyBorder="1" applyAlignment="1"/>
    <xf numFmtId="0" fontId="5" fillId="0" borderId="0" xfId="0" applyFont="1"/>
    <xf numFmtId="0" fontId="6" fillId="0" borderId="0" xfId="0" applyFont="1" applyBorder="1" applyAlignment="1">
      <alignment horizontal="left" vertical="center"/>
    </xf>
    <xf numFmtId="0" fontId="7" fillId="2" borderId="10" xfId="0" applyFont="1" applyFill="1" applyBorder="1" applyAlignment="1"/>
    <xf numFmtId="0" fontId="6" fillId="2" borderId="0" xfId="0" applyFont="1" applyFill="1" applyBorder="1" applyAlignment="1"/>
    <xf numFmtId="164" fontId="8" fillId="2" borderId="0" xfId="1" applyNumberFormat="1" applyFont="1" applyFill="1" applyBorder="1" applyAlignment="1"/>
    <xf numFmtId="0" fontId="6" fillId="2" borderId="11" xfId="0" applyFont="1" applyFill="1" applyBorder="1" applyAlignment="1"/>
    <xf numFmtId="0" fontId="6" fillId="0" borderId="0" xfId="0" applyFont="1" applyFill="1" applyBorder="1" applyAlignment="1">
      <alignment horizontal="left" vertical="center"/>
    </xf>
    <xf numFmtId="0" fontId="6" fillId="2" borderId="10" xfId="0" applyFont="1" applyFill="1" applyBorder="1" applyAlignment="1"/>
    <xf numFmtId="0" fontId="9" fillId="2" borderId="2" xfId="0" applyFont="1" applyFill="1" applyBorder="1" applyAlignment="1" applyProtection="1">
      <alignment vertical="center"/>
    </xf>
    <xf numFmtId="0" fontId="9" fillId="2" borderId="3"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12" xfId="0" applyFont="1" applyFill="1" applyBorder="1" applyAlignment="1">
      <alignment wrapText="1"/>
    </xf>
    <xf numFmtId="0" fontId="6" fillId="2" borderId="13" xfId="0" applyFont="1" applyFill="1" applyBorder="1" applyAlignment="1"/>
    <xf numFmtId="0" fontId="6" fillId="2" borderId="14" xfId="0" applyFont="1" applyFill="1" applyBorder="1" applyAlignment="1"/>
    <xf numFmtId="0" fontId="9" fillId="2" borderId="5"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5" borderId="0" xfId="0" applyFont="1" applyFill="1" applyBorder="1" applyAlignment="1">
      <alignment horizontal="center"/>
    </xf>
    <xf numFmtId="164" fontId="11" fillId="5" borderId="0" xfId="1" applyNumberFormat="1" applyFont="1" applyFill="1" applyBorder="1" applyAlignment="1">
      <alignment horizontal="center"/>
    </xf>
    <xf numFmtId="0" fontId="10" fillId="5" borderId="11" xfId="0" applyFont="1" applyFill="1" applyBorder="1" applyAlignment="1">
      <alignment horizontal="center"/>
    </xf>
    <xf numFmtId="0" fontId="6" fillId="2" borderId="5"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10" fillId="5" borderId="10" xfId="0" applyFont="1" applyFill="1" applyBorder="1" applyAlignment="1">
      <alignment horizontal="left" vertical="center"/>
    </xf>
    <xf numFmtId="0" fontId="12" fillId="6" borderId="0" xfId="0" applyFont="1" applyFill="1" applyBorder="1" applyAlignment="1">
      <alignment horizontal="left"/>
    </xf>
    <xf numFmtId="0" fontId="12" fillId="4" borderId="0" xfId="0" applyFont="1" applyFill="1" applyBorder="1" applyAlignment="1">
      <alignment horizontal="center"/>
    </xf>
    <xf numFmtId="164" fontId="13" fillId="6" borderId="0" xfId="1" applyNumberFormat="1" applyFont="1" applyFill="1" applyBorder="1" applyAlignment="1">
      <alignment horizontal="left"/>
    </xf>
    <xf numFmtId="0" fontId="12" fillId="6" borderId="11" xfId="0" applyFont="1" applyFill="1" applyBorder="1" applyAlignment="1">
      <alignment horizontal="left"/>
    </xf>
    <xf numFmtId="0" fontId="7" fillId="7" borderId="0" xfId="0" applyFont="1" applyFill="1" applyBorder="1" applyAlignment="1"/>
    <xf numFmtId="0" fontId="7" fillId="7" borderId="11" xfId="0" applyFont="1" applyFill="1" applyBorder="1" applyAlignment="1"/>
    <xf numFmtId="0" fontId="6" fillId="2" borderId="0" xfId="0" applyFont="1" applyFill="1" applyBorder="1" applyAlignment="1">
      <alignment horizontal="left"/>
    </xf>
    <xf numFmtId="7" fontId="13" fillId="6" borderId="0" xfId="0" applyNumberFormat="1" applyFont="1" applyFill="1" applyBorder="1" applyAlignment="1" applyProtection="1">
      <alignment horizontal="center"/>
      <protection locked="0"/>
    </xf>
    <xf numFmtId="164" fontId="13" fillId="2" borderId="0" xfId="1" applyNumberFormat="1" applyFont="1" applyFill="1" applyBorder="1" applyAlignment="1">
      <alignment horizontal="left"/>
    </xf>
    <xf numFmtId="0" fontId="6" fillId="2" borderId="11" xfId="0" applyFont="1" applyFill="1" applyBorder="1" applyAlignment="1">
      <alignment horizontal="left"/>
    </xf>
    <xf numFmtId="0" fontId="13" fillId="6" borderId="0" xfId="0" applyFont="1" applyFill="1" applyBorder="1" applyAlignment="1" applyProtection="1">
      <alignment horizontal="center" wrapText="1"/>
      <protection locked="0"/>
    </xf>
    <xf numFmtId="0" fontId="14" fillId="2" borderId="5"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165" fontId="13" fillId="6" borderId="0" xfId="0" applyNumberFormat="1" applyFont="1" applyFill="1" applyBorder="1" applyAlignment="1" applyProtection="1">
      <alignment horizontal="center"/>
      <protection locked="0"/>
    </xf>
    <xf numFmtId="0" fontId="13" fillId="6" borderId="0" xfId="0" applyFont="1" applyFill="1" applyBorder="1" applyAlignment="1" applyProtection="1">
      <alignment horizontal="center"/>
      <protection locked="0"/>
    </xf>
    <xf numFmtId="0" fontId="6" fillId="2" borderId="5" xfId="0" applyFont="1" applyFill="1" applyBorder="1" applyAlignment="1" applyProtection="1">
      <alignment horizontal="left" vertical="center" wrapText="1"/>
    </xf>
    <xf numFmtId="0" fontId="6" fillId="2" borderId="0" xfId="0" applyFont="1" applyFill="1" applyBorder="1" applyProtection="1"/>
    <xf numFmtId="49" fontId="13" fillId="6" borderId="0" xfId="0" applyNumberFormat="1" applyFont="1" applyFill="1" applyBorder="1" applyAlignment="1" applyProtection="1">
      <alignment horizontal="center"/>
      <protection locked="0"/>
    </xf>
    <xf numFmtId="166" fontId="6" fillId="2" borderId="15" xfId="2" applyNumberFormat="1" applyFont="1" applyFill="1" applyBorder="1" applyAlignment="1" applyProtection="1">
      <alignment horizontal="left" vertical="center"/>
    </xf>
    <xf numFmtId="166" fontId="6" fillId="2" borderId="1" xfId="2" applyNumberFormat="1"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164" fontId="13" fillId="2" borderId="0" xfId="1" applyNumberFormat="1" applyFont="1" applyFill="1" applyBorder="1" applyAlignment="1">
      <alignment horizontal="right"/>
    </xf>
    <xf numFmtId="0" fontId="7" fillId="8" borderId="0" xfId="0" applyFont="1" applyFill="1" applyBorder="1" applyAlignment="1"/>
    <xf numFmtId="0" fontId="7" fillId="8" borderId="11" xfId="0" applyFont="1" applyFill="1" applyBorder="1" applyAlignment="1"/>
    <xf numFmtId="0" fontId="14" fillId="0" borderId="0" xfId="0" applyFont="1" applyBorder="1" applyAlignment="1">
      <alignment horizontal="left" vertical="center"/>
    </xf>
    <xf numFmtId="7" fontId="6" fillId="5" borderId="0" xfId="2" applyNumberFormat="1" applyFont="1" applyFill="1" applyBorder="1" applyAlignment="1">
      <alignment horizontal="center"/>
    </xf>
    <xf numFmtId="6" fontId="6" fillId="5" borderId="0" xfId="3" applyNumberFormat="1" applyFont="1" applyFill="1" applyBorder="1" applyAlignment="1">
      <alignment horizontal="center"/>
    </xf>
    <xf numFmtId="37" fontId="6" fillId="5" borderId="0" xfId="1" applyNumberFormat="1" applyFont="1" applyFill="1" applyBorder="1" applyAlignment="1">
      <alignment horizontal="center"/>
    </xf>
    <xf numFmtId="14" fontId="6" fillId="0" borderId="0" xfId="0" applyNumberFormat="1" applyFont="1" applyBorder="1" applyAlignment="1">
      <alignment horizontal="left" vertical="center"/>
    </xf>
    <xf numFmtId="9" fontId="6" fillId="5" borderId="0" xfId="3" applyNumberFormat="1" applyFont="1" applyFill="1" applyBorder="1" applyAlignment="1">
      <alignment horizontal="center"/>
    </xf>
    <xf numFmtId="43" fontId="6" fillId="0" borderId="0" xfId="1" applyNumberFormat="1" applyFont="1" applyBorder="1" applyAlignment="1">
      <alignment horizontal="left" vertical="center"/>
    </xf>
    <xf numFmtId="167" fontId="6" fillId="5" borderId="0" xfId="1" applyNumberFormat="1" applyFont="1" applyFill="1" applyBorder="1" applyAlignment="1">
      <alignment horizontal="center"/>
    </xf>
    <xf numFmtId="2" fontId="6" fillId="0" borderId="0" xfId="0" applyNumberFormat="1" applyFont="1" applyBorder="1" applyAlignment="1">
      <alignment horizontal="left" vertical="center"/>
    </xf>
    <xf numFmtId="0" fontId="6" fillId="2" borderId="0" xfId="0" applyFont="1" applyFill="1" applyBorder="1" applyAlignment="1">
      <alignment horizontal="left" vertical="top"/>
    </xf>
    <xf numFmtId="0" fontId="6" fillId="2" borderId="0" xfId="0" applyFont="1" applyFill="1" applyBorder="1" applyAlignment="1">
      <alignment horizontal="center" vertical="top" wrapText="1"/>
    </xf>
    <xf numFmtId="0" fontId="6" fillId="2" borderId="11" xfId="0" applyFont="1" applyFill="1" applyBorder="1" applyAlignment="1">
      <alignment horizontal="left" vertical="top"/>
    </xf>
    <xf numFmtId="7" fontId="6" fillId="0" borderId="0" xfId="0" applyNumberFormat="1" applyFont="1" applyBorder="1" applyAlignment="1">
      <alignment horizontal="left" vertical="center"/>
    </xf>
    <xf numFmtId="2" fontId="6" fillId="2" borderId="0" xfId="0" applyNumberFormat="1" applyFont="1" applyFill="1" applyBorder="1" applyAlignment="1">
      <alignment horizontal="center" vertical="top" wrapText="1"/>
    </xf>
    <xf numFmtId="0" fontId="6" fillId="2" borderId="0" xfId="0" applyFont="1" applyFill="1" applyBorder="1" applyAlignment="1">
      <alignment horizontal="center"/>
    </xf>
    <xf numFmtId="168" fontId="6" fillId="0" borderId="0" xfId="0" applyNumberFormat="1" applyFont="1" applyBorder="1" applyAlignment="1">
      <alignment horizontal="left" vertical="center"/>
    </xf>
    <xf numFmtId="39" fontId="6" fillId="0" borderId="0" xfId="0" applyNumberFormat="1" applyFont="1" applyBorder="1" applyAlignment="1">
      <alignment horizontal="left" vertical="center"/>
    </xf>
    <xf numFmtId="169" fontId="6" fillId="2" borderId="0" xfId="2" applyNumberFormat="1" applyFont="1" applyFill="1" applyBorder="1" applyAlignment="1">
      <alignment horizontal="center"/>
    </xf>
    <xf numFmtId="170" fontId="6" fillId="2" borderId="0" xfId="1" applyNumberFormat="1" applyFont="1" applyFill="1" applyBorder="1" applyAlignment="1">
      <alignment horizontal="center"/>
    </xf>
    <xf numFmtId="0" fontId="6" fillId="2" borderId="0" xfId="0" applyNumberFormat="1" applyFont="1" applyFill="1" applyBorder="1" applyAlignment="1">
      <alignment horizontal="center"/>
    </xf>
    <xf numFmtId="169" fontId="6" fillId="2" borderId="0" xfId="0" applyNumberFormat="1" applyFont="1" applyFill="1" applyBorder="1" applyAlignment="1">
      <alignment horizontal="center"/>
    </xf>
    <xf numFmtId="0" fontId="6" fillId="2" borderId="11" xfId="0" applyFont="1" applyFill="1" applyBorder="1" applyAlignment="1">
      <alignment horizontal="left" wrapText="1"/>
    </xf>
    <xf numFmtId="7" fontId="6" fillId="2" borderId="0" xfId="2" applyNumberFormat="1" applyFont="1" applyFill="1" applyBorder="1" applyAlignment="1">
      <alignment horizontal="center"/>
    </xf>
    <xf numFmtId="7" fontId="6" fillId="2" borderId="0" xfId="0" applyNumberFormat="1" applyFont="1" applyFill="1" applyBorder="1" applyAlignment="1">
      <alignment horizontal="center"/>
    </xf>
    <xf numFmtId="7" fontId="6" fillId="2" borderId="11" xfId="0" applyNumberFormat="1" applyFont="1" applyFill="1" applyBorder="1" applyAlignment="1">
      <alignment horizontal="left"/>
    </xf>
    <xf numFmtId="0" fontId="6" fillId="2" borderId="11" xfId="0" quotePrefix="1" applyFont="1" applyFill="1" applyBorder="1" applyAlignment="1">
      <alignment horizontal="left"/>
    </xf>
    <xf numFmtId="0" fontId="6" fillId="0" borderId="0" xfId="0" applyFont="1" applyBorder="1" applyAlignment="1">
      <alignment horizontal="left" vertical="center" wrapText="1"/>
    </xf>
    <xf numFmtId="7" fontId="12" fillId="9" borderId="0" xfId="0" applyNumberFormat="1" applyFont="1" applyFill="1" applyBorder="1" applyAlignment="1">
      <alignment horizontal="center"/>
    </xf>
    <xf numFmtId="171" fontId="16" fillId="8" borderId="17" xfId="0" quotePrefix="1" applyNumberFormat="1" applyFont="1" applyFill="1" applyBorder="1" applyAlignment="1">
      <alignment horizontal="left" vertical="center"/>
    </xf>
    <xf numFmtId="171" fontId="16" fillId="8" borderId="18" xfId="0" quotePrefix="1" applyNumberFormat="1" applyFont="1" applyFill="1" applyBorder="1" applyAlignment="1">
      <alignment vertical="center"/>
    </xf>
    <xf numFmtId="171" fontId="16" fillId="8" borderId="19" xfId="0" quotePrefix="1" applyNumberFormat="1" applyFont="1" applyFill="1" applyBorder="1" applyAlignment="1">
      <alignment vertical="center"/>
    </xf>
    <xf numFmtId="0" fontId="6" fillId="0" borderId="0" xfId="0" applyFont="1" applyBorder="1" applyAlignment="1">
      <alignment horizontal="left"/>
    </xf>
    <xf numFmtId="0" fontId="6" fillId="0" borderId="0" xfId="0" applyFont="1" applyBorder="1" applyAlignment="1">
      <alignment horizontal="center"/>
    </xf>
    <xf numFmtId="164" fontId="13" fillId="0" borderId="0" xfId="1" applyNumberFormat="1" applyFont="1" applyBorder="1" applyAlignment="1">
      <alignment horizontal="left"/>
    </xf>
    <xf numFmtId="0" fontId="2" fillId="0" borderId="17" xfId="0" applyFont="1" applyFill="1" applyBorder="1" applyAlignment="1"/>
    <xf numFmtId="0" fontId="2" fillId="0" borderId="18" xfId="0" applyFont="1" applyFill="1" applyBorder="1" applyAlignment="1"/>
    <xf numFmtId="0" fontId="17" fillId="2" borderId="7" xfId="0" applyFont="1" applyFill="1" applyBorder="1"/>
    <xf numFmtId="0" fontId="0" fillId="2" borderId="8" xfId="0" applyFill="1" applyBorder="1"/>
    <xf numFmtId="0" fontId="0" fillId="2" borderId="10" xfId="0" applyFill="1" applyBorder="1"/>
    <xf numFmtId="0" fontId="18" fillId="2" borderId="10" xfId="0" applyFont="1" applyFill="1" applyBorder="1"/>
    <xf numFmtId="0" fontId="19" fillId="3" borderId="10" xfId="0" applyFont="1" applyFill="1" applyBorder="1" applyAlignment="1">
      <alignment horizontal="center"/>
    </xf>
    <xf numFmtId="0" fontId="3" fillId="4" borderId="10" xfId="0" applyFont="1" applyFill="1" applyBorder="1" applyAlignment="1"/>
    <xf numFmtId="0" fontId="3" fillId="4" borderId="0" xfId="0" applyFont="1" applyFill="1" applyBorder="1" applyAlignment="1"/>
    <xf numFmtId="0" fontId="20" fillId="0" borderId="0" xfId="4"/>
    <xf numFmtId="0" fontId="21" fillId="3" borderId="10" xfId="0" applyFont="1" applyFill="1" applyBorder="1" applyAlignment="1">
      <alignment horizontal="left"/>
    </xf>
    <xf numFmtId="0" fontId="6" fillId="3" borderId="0" xfId="0" applyFont="1" applyFill="1" applyBorder="1" applyAlignment="1">
      <alignment horizontal="left"/>
    </xf>
    <xf numFmtId="0" fontId="6" fillId="10" borderId="10" xfId="0" applyFont="1" applyFill="1" applyBorder="1" applyAlignment="1">
      <alignment wrapText="1"/>
    </xf>
    <xf numFmtId="0" fontId="6" fillId="10" borderId="0" xfId="0" applyFont="1" applyFill="1" applyBorder="1" applyAlignment="1">
      <alignment wrapText="1"/>
    </xf>
    <xf numFmtId="0" fontId="0" fillId="0" borderId="0" xfId="0" applyAlignment="1">
      <alignment wrapText="1"/>
    </xf>
    <xf numFmtId="0" fontId="21" fillId="3" borderId="10" xfId="0" applyFont="1" applyFill="1" applyBorder="1" applyAlignment="1">
      <alignment horizontal="left" wrapText="1"/>
    </xf>
    <xf numFmtId="0" fontId="6" fillId="3" borderId="0" xfId="0" applyFont="1" applyFill="1" applyBorder="1" applyAlignment="1">
      <alignment horizontal="left" wrapText="1"/>
    </xf>
    <xf numFmtId="0" fontId="20" fillId="0" borderId="0" xfId="4" applyAlignment="1">
      <alignment wrapText="1"/>
    </xf>
    <xf numFmtId="0" fontId="0" fillId="0" borderId="10" xfId="0" applyBorder="1" applyAlignment="1">
      <alignment horizontal="left"/>
    </xf>
    <xf numFmtId="0" fontId="22" fillId="2" borderId="10" xfId="0" applyFont="1" applyFill="1" applyBorder="1" applyAlignment="1">
      <alignment horizontal="left"/>
    </xf>
    <xf numFmtId="0" fontId="0" fillId="2" borderId="0" xfId="0" applyFill="1" applyBorder="1" applyAlignment="1">
      <alignment horizontal="left"/>
    </xf>
    <xf numFmtId="0" fontId="23" fillId="10" borderId="13" xfId="0" applyFont="1" applyFill="1" applyBorder="1" applyAlignment="1">
      <alignment wrapText="1"/>
    </xf>
    <xf numFmtId="0" fontId="2" fillId="0" borderId="0" xfId="0" applyFont="1" applyFill="1" applyBorder="1" applyAlignment="1">
      <alignment horizontal="left"/>
    </xf>
    <xf numFmtId="2" fontId="2" fillId="0" borderId="1" xfId="0" applyNumberFormat="1" applyFont="1" applyFill="1" applyBorder="1" applyAlignment="1"/>
    <xf numFmtId="172" fontId="2" fillId="0" borderId="1" xfId="0" applyNumberFormat="1" applyFont="1" applyFill="1" applyBorder="1" applyAlignment="1"/>
    <xf numFmtId="172" fontId="2" fillId="0" borderId="0" xfId="0" applyNumberFormat="1" applyFont="1" applyFill="1" applyBorder="1" applyAlignment="1">
      <alignment vertical="top"/>
    </xf>
    <xf numFmtId="0" fontId="2" fillId="0" borderId="0" xfId="0" applyFont="1" applyFill="1" applyBorder="1" applyAlignment="1">
      <alignment vertical="top"/>
    </xf>
    <xf numFmtId="173" fontId="2" fillId="0" borderId="0" xfId="0" applyNumberFormat="1" applyFont="1" applyFill="1" applyBorder="1" applyAlignment="1">
      <alignment vertical="top"/>
    </xf>
    <xf numFmtId="174" fontId="2" fillId="0" borderId="0" xfId="0" applyNumberFormat="1" applyFont="1" applyFill="1" applyBorder="1" applyAlignment="1">
      <alignment vertical="top"/>
    </xf>
    <xf numFmtId="174" fontId="2" fillId="0" borderId="0" xfId="0" applyNumberFormat="1" applyFont="1" applyFill="1" applyBorder="1" applyAlignment="1">
      <alignment horizontal="left" vertical="top"/>
    </xf>
    <xf numFmtId="0" fontId="6" fillId="0" borderId="0" xfId="0" applyFont="1" applyFill="1" applyAlignment="1">
      <alignment vertical="top"/>
    </xf>
    <xf numFmtId="175" fontId="2" fillId="4" borderId="20" xfId="0" applyNumberFormat="1" applyFont="1" applyFill="1" applyBorder="1" applyAlignment="1"/>
    <xf numFmtId="175" fontId="2" fillId="4" borderId="3" xfId="0" applyNumberFormat="1" applyFont="1" applyFill="1" applyBorder="1" applyAlignment="1"/>
    <xf numFmtId="175" fontId="2" fillId="4" borderId="21" xfId="0" applyNumberFormat="1" applyFont="1" applyFill="1" applyBorder="1" applyAlignment="1"/>
    <xf numFmtId="0" fontId="6" fillId="0" borderId="0" xfId="0" applyFont="1" applyAlignment="1">
      <alignment vertical="top"/>
    </xf>
    <xf numFmtId="175" fontId="2" fillId="4" borderId="22" xfId="0" applyNumberFormat="1" applyFont="1" applyFill="1" applyBorder="1" applyAlignment="1"/>
    <xf numFmtId="175" fontId="2" fillId="4" borderId="1" xfId="0" applyNumberFormat="1" applyFont="1" applyFill="1" applyBorder="1" applyAlignment="1"/>
    <xf numFmtId="175" fontId="2" fillId="4" borderId="23" xfId="0" applyNumberFormat="1" applyFont="1" applyFill="1" applyBorder="1" applyAlignment="1"/>
    <xf numFmtId="0" fontId="6" fillId="11" borderId="0" xfId="0" applyFont="1" applyFill="1" applyAlignment="1">
      <alignment horizontal="left"/>
    </xf>
    <xf numFmtId="0" fontId="6" fillId="11" borderId="0" xfId="0" applyFont="1" applyFill="1" applyAlignment="1">
      <alignment wrapText="1"/>
    </xf>
    <xf numFmtId="0" fontId="6" fillId="0" borderId="0" xfId="0" applyFont="1" applyAlignment="1">
      <alignment wrapText="1"/>
    </xf>
    <xf numFmtId="0" fontId="6" fillId="11" borderId="0" xfId="0" applyFont="1" applyFill="1" applyBorder="1" applyAlignment="1">
      <alignment wrapText="1"/>
    </xf>
    <xf numFmtId="0" fontId="6" fillId="11" borderId="24" xfId="0" applyFont="1" applyFill="1" applyBorder="1" applyAlignment="1">
      <alignment wrapText="1"/>
    </xf>
    <xf numFmtId="0" fontId="6" fillId="11" borderId="0" xfId="0" applyFont="1" applyFill="1" applyAlignment="1">
      <alignment horizontal="left" vertical="center"/>
    </xf>
    <xf numFmtId="0" fontId="6" fillId="0" borderId="0" xfId="0" applyFont="1" applyAlignment="1">
      <alignment horizontal="left" vertical="center"/>
    </xf>
    <xf numFmtId="0" fontId="27" fillId="2" borderId="25" xfId="0" applyFont="1" applyFill="1" applyBorder="1" applyAlignment="1">
      <alignment horizontal="center"/>
    </xf>
    <xf numFmtId="0" fontId="27" fillId="2" borderId="0" xfId="0" applyFont="1" applyFill="1" applyBorder="1" applyAlignment="1">
      <alignment horizontal="center"/>
    </xf>
    <xf numFmtId="2" fontId="27" fillId="2" borderId="0" xfId="0" applyNumberFormat="1" applyFont="1" applyFill="1" applyBorder="1" applyAlignment="1">
      <alignment horizontal="center"/>
    </xf>
    <xf numFmtId="172" fontId="27" fillId="2" borderId="0" xfId="0" applyNumberFormat="1" applyFont="1" applyFill="1" applyBorder="1" applyAlignment="1">
      <alignment horizontal="center"/>
    </xf>
    <xf numFmtId="0" fontId="27" fillId="2" borderId="24" xfId="0" applyFont="1" applyFill="1" applyBorder="1" applyAlignment="1">
      <alignment horizontal="center"/>
    </xf>
    <xf numFmtId="0" fontId="12" fillId="12" borderId="26" xfId="5" applyFont="1" applyFill="1" applyBorder="1" applyAlignment="1">
      <alignment wrapText="1"/>
    </xf>
    <xf numFmtId="0" fontId="12" fillId="12" borderId="27" xfId="5" applyFont="1" applyFill="1" applyBorder="1" applyAlignment="1">
      <alignment wrapText="1"/>
    </xf>
    <xf numFmtId="2" fontId="2" fillId="12" borderId="27" xfId="5" applyNumberFormat="1" applyFont="1" applyFill="1" applyBorder="1" applyAlignment="1">
      <alignment wrapText="1"/>
    </xf>
    <xf numFmtId="172" fontId="2" fillId="12" borderId="27" xfId="5" applyNumberFormat="1" applyFont="1" applyFill="1" applyBorder="1" applyAlignment="1">
      <alignment wrapText="1"/>
    </xf>
    <xf numFmtId="173" fontId="12" fillId="12" borderId="27" xfId="5" applyNumberFormat="1" applyFont="1" applyFill="1" applyBorder="1" applyAlignment="1">
      <alignment wrapText="1"/>
    </xf>
    <xf numFmtId="174" fontId="12" fillId="12" borderId="27" xfId="5" applyNumberFormat="1" applyFont="1" applyFill="1" applyBorder="1" applyAlignment="1">
      <alignment wrapText="1"/>
    </xf>
    <xf numFmtId="0" fontId="2" fillId="4" borderId="28" xfId="0" applyFont="1" applyFill="1" applyBorder="1" applyAlignment="1"/>
    <xf numFmtId="0" fontId="2" fillId="4" borderId="29" xfId="0" applyFont="1" applyFill="1" applyBorder="1" applyAlignment="1"/>
    <xf numFmtId="0" fontId="12" fillId="12" borderId="30" xfId="5" applyFont="1" applyFill="1" applyBorder="1" applyAlignment="1">
      <alignment horizontal="left" wrapText="1"/>
    </xf>
    <xf numFmtId="0" fontId="12" fillId="12" borderId="31" xfId="5" applyFont="1" applyFill="1" applyBorder="1" applyAlignment="1">
      <alignment horizontal="left" wrapText="1"/>
    </xf>
    <xf numFmtId="0" fontId="6" fillId="0" borderId="0" xfId="0" applyFont="1" applyAlignment="1">
      <alignment horizontal="left" vertical="top"/>
    </xf>
    <xf numFmtId="0" fontId="8" fillId="2" borderId="25" xfId="5" applyFont="1" applyFill="1" applyBorder="1" applyAlignment="1">
      <alignment horizontal="left"/>
    </xf>
    <xf numFmtId="0" fontId="8" fillId="2" borderId="0" xfId="5" applyFont="1" applyFill="1" applyBorder="1" applyAlignment="1">
      <alignment horizontal="left"/>
    </xf>
    <xf numFmtId="2" fontId="6" fillId="2" borderId="0" xfId="6" applyNumberFormat="1" applyFont="1" applyFill="1" applyBorder="1" applyAlignment="1">
      <alignment horizontal="right"/>
    </xf>
    <xf numFmtId="172" fontId="29" fillId="2" borderId="0" xfId="7" applyNumberFormat="1" applyFont="1" applyFill="1" applyBorder="1" applyAlignment="1">
      <alignment horizontal="right"/>
    </xf>
    <xf numFmtId="172" fontId="6" fillId="2" borderId="0" xfId="8" applyNumberFormat="1" applyFont="1" applyFill="1" applyBorder="1" applyAlignment="1">
      <alignment horizontal="right"/>
    </xf>
    <xf numFmtId="2" fontId="8" fillId="2" borderId="0" xfId="5" applyNumberFormat="1" applyFont="1" applyFill="1" applyBorder="1" applyAlignment="1">
      <alignment horizontal="right"/>
    </xf>
    <xf numFmtId="177" fontId="6" fillId="2" borderId="0" xfId="8" applyNumberFormat="1" applyFont="1" applyFill="1" applyBorder="1" applyAlignment="1">
      <alignment horizontal="right"/>
    </xf>
    <xf numFmtId="169" fontId="8" fillId="2" borderId="0" xfId="5" applyNumberFormat="1" applyFont="1" applyFill="1" applyBorder="1" applyAlignment="1">
      <alignment horizontal="right"/>
    </xf>
    <xf numFmtId="169" fontId="8" fillId="2" borderId="0" xfId="5" applyNumberFormat="1" applyFont="1" applyFill="1" applyBorder="1" applyAlignment="1">
      <alignment horizontal="left"/>
    </xf>
    <xf numFmtId="0" fontId="6" fillId="2" borderId="0" xfId="9" applyFont="1" applyFill="1" applyBorder="1" applyAlignment="1"/>
    <xf numFmtId="0" fontId="6" fillId="2" borderId="24" xfId="9" applyFont="1" applyFill="1" applyBorder="1" applyAlignment="1"/>
    <xf numFmtId="0" fontId="6" fillId="0" borderId="0" xfId="0" applyFont="1" applyAlignment="1">
      <alignment horizontal="center" wrapText="1"/>
    </xf>
    <xf numFmtId="0" fontId="8" fillId="2" borderId="32" xfId="5" applyFont="1" applyFill="1" applyBorder="1" applyAlignment="1">
      <alignment horizontal="left"/>
    </xf>
    <xf numFmtId="0" fontId="8" fillId="2" borderId="33" xfId="5" applyFont="1" applyFill="1" applyBorder="1" applyAlignment="1">
      <alignment horizontal="left"/>
    </xf>
    <xf numFmtId="2" fontId="6" fillId="2" borderId="33" xfId="6" applyNumberFormat="1" applyFont="1" applyFill="1" applyBorder="1" applyAlignment="1">
      <alignment horizontal="right"/>
    </xf>
    <xf numFmtId="172" fontId="29" fillId="2" borderId="33" xfId="7" applyNumberFormat="1" applyFont="1" applyFill="1" applyBorder="1" applyAlignment="1">
      <alignment horizontal="right"/>
    </xf>
    <xf numFmtId="172" fontId="6" fillId="2" borderId="33" xfId="8" applyNumberFormat="1" applyFont="1" applyFill="1" applyBorder="1" applyAlignment="1">
      <alignment horizontal="right"/>
    </xf>
    <xf numFmtId="2" fontId="8" fillId="2" borderId="33" xfId="5" applyNumberFormat="1" applyFont="1" applyFill="1" applyBorder="1" applyAlignment="1">
      <alignment horizontal="right"/>
    </xf>
    <xf numFmtId="169" fontId="8" fillId="2" borderId="33" xfId="5" applyNumberFormat="1" applyFont="1" applyFill="1" applyBorder="1" applyAlignment="1">
      <alignment horizontal="right"/>
    </xf>
    <xf numFmtId="169" fontId="8" fillId="2" borderId="33" xfId="5" applyNumberFormat="1" applyFont="1" applyFill="1" applyBorder="1" applyAlignment="1">
      <alignment horizontal="left"/>
    </xf>
    <xf numFmtId="0" fontId="6" fillId="2" borderId="33" xfId="9" applyFont="1" applyFill="1" applyBorder="1" applyAlignment="1"/>
    <xf numFmtId="0" fontId="6" fillId="2" borderId="34" xfId="9" applyFont="1" applyFill="1" applyBorder="1" applyAlignment="1"/>
    <xf numFmtId="0" fontId="8" fillId="2" borderId="35" xfId="5" applyFont="1" applyFill="1" applyBorder="1" applyAlignment="1">
      <alignment horizontal="left"/>
    </xf>
    <xf numFmtId="0" fontId="8" fillId="2" borderId="36" xfId="5" applyFont="1" applyFill="1" applyBorder="1" applyAlignment="1">
      <alignment horizontal="left"/>
    </xf>
    <xf numFmtId="2" fontId="6" fillId="2" borderId="36" xfId="6" applyNumberFormat="1" applyFont="1" applyFill="1" applyBorder="1" applyAlignment="1">
      <alignment horizontal="right"/>
    </xf>
    <xf numFmtId="172" fontId="29" fillId="2" borderId="36" xfId="7" applyNumberFormat="1" applyFont="1" applyFill="1" applyBorder="1" applyAlignment="1">
      <alignment horizontal="right"/>
    </xf>
    <xf numFmtId="172" fontId="6" fillId="2" borderId="36" xfId="8" applyNumberFormat="1" applyFont="1" applyFill="1" applyBorder="1" applyAlignment="1">
      <alignment horizontal="right"/>
    </xf>
    <xf numFmtId="2" fontId="8" fillId="2" borderId="36" xfId="5" applyNumberFormat="1" applyFont="1" applyFill="1" applyBorder="1" applyAlignment="1">
      <alignment horizontal="right"/>
    </xf>
    <xf numFmtId="169" fontId="8" fillId="2" borderId="36" xfId="5" applyNumberFormat="1" applyFont="1" applyFill="1" applyBorder="1" applyAlignment="1">
      <alignment horizontal="left"/>
    </xf>
    <xf numFmtId="0" fontId="6" fillId="2" borderId="36" xfId="9" applyFont="1" applyFill="1" applyBorder="1" applyAlignment="1"/>
    <xf numFmtId="0" fontId="6" fillId="2" borderId="37" xfId="9" applyFont="1" applyFill="1" applyBorder="1" applyAlignment="1"/>
    <xf numFmtId="0" fontId="6" fillId="0" borderId="0" xfId="0" applyFont="1" applyBorder="1" applyAlignment="1">
      <alignment vertical="top"/>
    </xf>
    <xf numFmtId="2" fontId="8" fillId="0" borderId="33" xfId="5" applyNumberFormat="1" applyFont="1" applyFill="1" applyBorder="1" applyAlignment="1">
      <alignment horizontal="right"/>
    </xf>
    <xf numFmtId="0" fontId="6" fillId="0" borderId="0" xfId="0" applyFont="1" applyAlignment="1">
      <alignment horizontal="left"/>
    </xf>
    <xf numFmtId="2" fontId="6" fillId="0" borderId="0" xfId="0" applyNumberFormat="1" applyFont="1" applyAlignment="1">
      <alignment vertical="top"/>
    </xf>
    <xf numFmtId="172" fontId="6" fillId="0" borderId="0" xfId="0" applyNumberFormat="1" applyFont="1" applyAlignment="1">
      <alignment vertical="top"/>
    </xf>
    <xf numFmtId="173" fontId="6" fillId="0" borderId="0" xfId="0" applyNumberFormat="1" applyFont="1" applyAlignment="1">
      <alignment vertical="top"/>
    </xf>
    <xf numFmtId="174" fontId="6" fillId="0" borderId="0" xfId="0" applyNumberFormat="1" applyFont="1" applyAlignment="1">
      <alignment vertical="top"/>
    </xf>
    <xf numFmtId="174" fontId="6" fillId="0" borderId="0" xfId="0" applyNumberFormat="1" applyFont="1" applyAlignment="1">
      <alignment horizontal="left" vertical="top"/>
    </xf>
    <xf numFmtId="0" fontId="6" fillId="0" borderId="0" xfId="0" applyFont="1" applyFill="1" applyBorder="1" applyAlignment="1">
      <alignment vertical="center"/>
    </xf>
    <xf numFmtId="0" fontId="2" fillId="4" borderId="3" xfId="0" applyFont="1" applyFill="1" applyBorder="1" applyAlignment="1"/>
    <xf numFmtId="0" fontId="6" fillId="2" borderId="0" xfId="0" applyFont="1" applyFill="1" applyBorder="1" applyAlignment="1">
      <alignment vertical="center"/>
    </xf>
    <xf numFmtId="15" fontId="2" fillId="4" borderId="0" xfId="0" applyNumberFormat="1" applyFont="1" applyFill="1" applyBorder="1" applyAlignment="1">
      <alignment horizontal="left"/>
    </xf>
    <xf numFmtId="0" fontId="2" fillId="4" borderId="0" xfId="0" applyFont="1" applyFill="1" applyBorder="1" applyAlignment="1"/>
    <xf numFmtId="0" fontId="2" fillId="2" borderId="0" xfId="0" applyFont="1" applyFill="1" applyBorder="1" applyAlignment="1">
      <alignment horizontal="left"/>
    </xf>
    <xf numFmtId="0" fontId="2" fillId="4" borderId="38" xfId="0" applyFont="1" applyFill="1" applyBorder="1" applyAlignment="1">
      <alignment wrapText="1"/>
    </xf>
    <xf numFmtId="0" fontId="6" fillId="2" borderId="0" xfId="0" applyFont="1" applyFill="1" applyBorder="1" applyAlignment="1">
      <alignment vertical="center" wrapText="1"/>
    </xf>
    <xf numFmtId="0" fontId="2" fillId="4" borderId="0" xfId="10" applyFont="1" applyFill="1" applyBorder="1" applyAlignment="1">
      <alignment vertical="center"/>
    </xf>
    <xf numFmtId="0" fontId="2" fillId="4" borderId="39" xfId="0" applyFont="1" applyFill="1" applyBorder="1" applyAlignment="1"/>
    <xf numFmtId="0" fontId="2" fillId="4" borderId="40" xfId="0" applyFont="1" applyFill="1" applyBorder="1" applyAlignment="1"/>
    <xf numFmtId="0" fontId="2" fillId="4" borderId="41" xfId="0" applyFont="1" applyFill="1" applyBorder="1" applyAlignment="1"/>
    <xf numFmtId="0" fontId="2" fillId="4" borderId="39" xfId="0" applyFont="1" applyFill="1" applyBorder="1" applyAlignment="1">
      <alignment horizontal="left"/>
    </xf>
    <xf numFmtId="0" fontId="2" fillId="4" borderId="30" xfId="0" applyFont="1" applyFill="1" applyBorder="1" applyAlignment="1">
      <alignment horizontal="left"/>
    </xf>
    <xf numFmtId="0" fontId="2" fillId="4" borderId="41" xfId="0" applyFont="1" applyFill="1" applyBorder="1" applyAlignment="1">
      <alignment horizontal="left"/>
    </xf>
    <xf numFmtId="178" fontId="29" fillId="2" borderId="0" xfId="0" applyNumberFormat="1" applyFont="1" applyFill="1" applyBorder="1" applyAlignment="1">
      <alignment horizontal="right"/>
    </xf>
    <xf numFmtId="165" fontId="6" fillId="2" borderId="0" xfId="11" applyNumberFormat="1" applyFont="1" applyFill="1" applyBorder="1" applyAlignment="1">
      <alignment horizontal="right"/>
    </xf>
    <xf numFmtId="0" fontId="14" fillId="2" borderId="0" xfId="0" applyFont="1" applyFill="1" applyBorder="1" applyAlignment="1">
      <alignment vertical="center"/>
    </xf>
    <xf numFmtId="0" fontId="29" fillId="2" borderId="0" xfId="10" applyFont="1" applyFill="1" applyBorder="1" applyAlignment="1">
      <alignment vertical="center"/>
    </xf>
    <xf numFmtId="165" fontId="29" fillId="2" borderId="0" xfId="10" applyNumberFormat="1" applyFont="1" applyFill="1" applyBorder="1" applyAlignment="1">
      <alignment horizontal="right" vertical="center"/>
    </xf>
    <xf numFmtId="10" fontId="29" fillId="2" borderId="0" xfId="10" applyNumberFormat="1" applyFont="1" applyFill="1" applyBorder="1" applyAlignment="1">
      <alignment horizontal="right" vertical="center"/>
    </xf>
    <xf numFmtId="0" fontId="30" fillId="2" borderId="0" xfId="0" applyFont="1" applyFill="1" applyBorder="1" applyAlignment="1">
      <alignment vertical="center"/>
    </xf>
    <xf numFmtId="165" fontId="29" fillId="2" borderId="0" xfId="11" applyNumberFormat="1" applyFont="1" applyFill="1" applyBorder="1" applyAlignment="1">
      <alignment horizontal="right"/>
    </xf>
    <xf numFmtId="0" fontId="2" fillId="4" borderId="38" xfId="0" applyFont="1" applyFill="1" applyBorder="1" applyAlignment="1">
      <alignment horizontal="left" wrapText="1"/>
    </xf>
    <xf numFmtId="0" fontId="0" fillId="2" borderId="0" xfId="0" applyFill="1" applyAlignment="1">
      <alignment vertical="center"/>
    </xf>
    <xf numFmtId="0" fontId="29" fillId="2" borderId="0" xfId="10" applyFont="1" applyFill="1" applyBorder="1"/>
    <xf numFmtId="0" fontId="27" fillId="2" borderId="36" xfId="10" applyFont="1" applyFill="1" applyBorder="1" applyAlignment="1">
      <alignment vertical="center"/>
    </xf>
    <xf numFmtId="0" fontId="23" fillId="2" borderId="0" xfId="0" applyFont="1" applyFill="1" applyBorder="1" applyAlignment="1">
      <alignment horizontal="left"/>
    </xf>
    <xf numFmtId="0" fontId="23" fillId="2" borderId="0" xfId="0" applyFont="1" applyFill="1" applyBorder="1" applyAlignment="1">
      <alignment vertical="center"/>
    </xf>
    <xf numFmtId="171" fontId="31" fillId="2" borderId="0" xfId="0" quotePrefix="1" applyNumberFormat="1" applyFont="1" applyFill="1" applyBorder="1" applyAlignment="1"/>
    <xf numFmtId="171" fontId="31" fillId="2" borderId="0" xfId="0" quotePrefix="1" applyNumberFormat="1" applyFont="1" applyFill="1" applyBorder="1" applyAlignment="1">
      <alignment horizontal="right"/>
    </xf>
    <xf numFmtId="165" fontId="6" fillId="2" borderId="0" xfId="11" applyNumberFormat="1" applyFont="1" applyFill="1" applyBorder="1" applyAlignment="1">
      <alignment horizontal="right" vertical="center"/>
    </xf>
    <xf numFmtId="0" fontId="2" fillId="2" borderId="0" xfId="0" applyFont="1" applyFill="1" applyBorder="1" applyAlignment="1"/>
    <xf numFmtId="0" fontId="32" fillId="2" borderId="0" xfId="9" applyFont="1" applyFill="1" applyBorder="1" applyAlignment="1">
      <alignment vertical="top" wrapText="1"/>
    </xf>
    <xf numFmtId="0" fontId="32" fillId="2" borderId="0" xfId="9" applyFont="1" applyFill="1" applyBorder="1" applyAlignment="1">
      <alignment vertical="center" wrapText="1"/>
    </xf>
    <xf numFmtId="0" fontId="6" fillId="2" borderId="0" xfId="0" applyFont="1" applyFill="1" applyBorder="1" applyAlignment="1">
      <alignment horizontal="center" vertical="center"/>
    </xf>
    <xf numFmtId="0" fontId="23" fillId="0" borderId="12" xfId="0" applyFont="1" applyFill="1" applyBorder="1" applyAlignment="1">
      <alignment wrapText="1"/>
    </xf>
    <xf numFmtId="171" fontId="31" fillId="2" borderId="0" xfId="0" quotePrefix="1" applyNumberFormat="1" applyFont="1" applyFill="1" applyBorder="1" applyAlignment="1">
      <alignment vertical="center"/>
    </xf>
    <xf numFmtId="0" fontId="29" fillId="2" borderId="42" xfId="10" applyFont="1" applyFill="1" applyBorder="1" applyAlignment="1">
      <alignment vertical="center"/>
    </xf>
    <xf numFmtId="0" fontId="29" fillId="2" borderId="42" xfId="0" applyFont="1" applyFill="1" applyBorder="1" applyAlignment="1">
      <alignment horizontal="left"/>
    </xf>
    <xf numFmtId="165" fontId="29" fillId="2" borderId="42" xfId="11" applyNumberFormat="1" applyFont="1" applyFill="1" applyBorder="1" applyAlignment="1">
      <alignment horizontal="right"/>
    </xf>
    <xf numFmtId="0" fontId="7" fillId="2" borderId="0" xfId="0" applyFont="1" applyFill="1" applyBorder="1" applyAlignment="1">
      <alignment horizontal="left"/>
    </xf>
    <xf numFmtId="165" fontId="29" fillId="0" borderId="0" xfId="11" applyNumberFormat="1" applyFont="1" applyFill="1" applyBorder="1" applyAlignment="1">
      <alignment horizontal="right"/>
    </xf>
    <xf numFmtId="0" fontId="7" fillId="2" borderId="0" xfId="0" applyFont="1" applyFill="1" applyBorder="1" applyAlignment="1">
      <alignment vertical="center"/>
    </xf>
    <xf numFmtId="0" fontId="30" fillId="0" borderId="0" xfId="0" applyFont="1" applyFill="1" applyBorder="1" applyAlignment="1">
      <alignment vertical="center"/>
    </xf>
    <xf numFmtId="0" fontId="30" fillId="2" borderId="0" xfId="0" quotePrefix="1" applyFont="1" applyFill="1" applyBorder="1" applyAlignment="1">
      <alignment vertical="center"/>
    </xf>
    <xf numFmtId="165" fontId="6" fillId="2" borderId="0" xfId="3" applyNumberFormat="1" applyFont="1" applyFill="1" applyBorder="1" applyAlignment="1">
      <alignment vertical="center"/>
    </xf>
    <xf numFmtId="0" fontId="6" fillId="2" borderId="42" xfId="0" applyFont="1" applyFill="1" applyBorder="1" applyAlignment="1">
      <alignment horizontal="left"/>
    </xf>
    <xf numFmtId="165" fontId="6" fillId="2" borderId="42" xfId="11" applyNumberFormat="1" applyFont="1" applyFill="1" applyBorder="1" applyAlignment="1">
      <alignment horizontal="right"/>
    </xf>
    <xf numFmtId="0" fontId="29" fillId="2" borderId="0" xfId="0" applyFont="1" applyFill="1" applyBorder="1" applyAlignment="1">
      <alignment horizontal="left"/>
    </xf>
    <xf numFmtId="178" fontId="29" fillId="2" borderId="0" xfId="0" quotePrefix="1" applyNumberFormat="1" applyFont="1" applyFill="1" applyBorder="1" applyAlignment="1">
      <alignment horizontal="right"/>
    </xf>
    <xf numFmtId="0" fontId="6" fillId="2" borderId="42" xfId="0" applyFont="1" applyFill="1" applyBorder="1" applyAlignment="1">
      <alignment vertical="center"/>
    </xf>
    <xf numFmtId="0" fontId="6" fillId="2" borderId="42" xfId="0" quotePrefix="1" applyFont="1" applyFill="1" applyBorder="1" applyAlignment="1">
      <alignment horizontal="right" vertical="center"/>
    </xf>
    <xf numFmtId="172" fontId="6" fillId="0" borderId="0" xfId="0" applyNumberFormat="1" applyFont="1" applyAlignment="1">
      <alignment horizontal="left" vertical="top"/>
    </xf>
    <xf numFmtId="175" fontId="24" fillId="11" borderId="0" xfId="0" applyNumberFormat="1" applyFont="1" applyFill="1" applyBorder="1" applyAlignment="1">
      <alignment wrapText="1"/>
    </xf>
    <xf numFmtId="175" fontId="24" fillId="11" borderId="3" xfId="0" applyNumberFormat="1" applyFont="1" applyFill="1" applyBorder="1" applyAlignment="1"/>
    <xf numFmtId="175" fontId="24" fillId="11" borderId="21" xfId="0" applyNumberFormat="1" applyFont="1" applyFill="1" applyBorder="1" applyAlignment="1"/>
    <xf numFmtId="175" fontId="8" fillId="11" borderId="0" xfId="0" applyNumberFormat="1" applyFont="1" applyFill="1" applyBorder="1" applyAlignment="1">
      <alignment wrapText="1"/>
    </xf>
    <xf numFmtId="175" fontId="8" fillId="11" borderId="24" xfId="0" applyNumberFormat="1" applyFont="1" applyFill="1" applyBorder="1" applyAlignment="1">
      <alignment wrapText="1"/>
    </xf>
    <xf numFmtId="175" fontId="6" fillId="11" borderId="0" xfId="0" applyNumberFormat="1" applyFont="1" applyFill="1" applyBorder="1" applyAlignment="1">
      <alignment wrapText="1"/>
    </xf>
    <xf numFmtId="176" fontId="6" fillId="11" borderId="0" xfId="0" applyNumberFormat="1" applyFont="1" applyFill="1" applyBorder="1" applyAlignment="1">
      <alignment wrapText="1"/>
    </xf>
    <xf numFmtId="175" fontId="6" fillId="11" borderId="24" xfId="0" applyNumberFormat="1" applyFont="1" applyFill="1" applyBorder="1" applyAlignment="1">
      <alignment wrapText="1"/>
    </xf>
    <xf numFmtId="0" fontId="6" fillId="11" borderId="0" xfId="0" applyFont="1" applyFill="1" applyBorder="1" applyAlignment="1"/>
    <xf numFmtId="0" fontId="6" fillId="11" borderId="24" xfId="0" applyFont="1" applyFill="1" applyBorder="1" applyAlignment="1"/>
    <xf numFmtId="0" fontId="7" fillId="11" borderId="0" xfId="0" applyFont="1" applyFill="1" applyBorder="1" applyAlignment="1">
      <alignment wrapText="1"/>
    </xf>
    <xf numFmtId="0" fontId="27" fillId="11" borderId="0" xfId="10" applyFont="1" applyFill="1" applyBorder="1" applyAlignment="1">
      <alignment vertical="center"/>
    </xf>
    <xf numFmtId="0" fontId="6" fillId="11" borderId="0" xfId="0" applyFont="1" applyFill="1" applyBorder="1" applyAlignment="1">
      <alignment vertical="center"/>
    </xf>
    <xf numFmtId="0" fontId="6" fillId="11" borderId="0" xfId="0" applyFont="1" applyFill="1" applyBorder="1" applyAlignment="1">
      <alignment vertical="top" wrapText="1"/>
    </xf>
    <xf numFmtId="0" fontId="29" fillId="11" borderId="0" xfId="10" applyFont="1" applyFill="1" applyBorder="1" applyAlignment="1">
      <alignment horizontal="centerContinuous" vertical="center" wrapText="1"/>
    </xf>
    <xf numFmtId="0" fontId="6" fillId="11" borderId="0" xfId="0" applyFont="1" applyFill="1" applyBorder="1" applyAlignment="1">
      <alignment horizontal="center" vertical="center"/>
    </xf>
    <xf numFmtId="0" fontId="6" fillId="11" borderId="42" xfId="0" applyFont="1" applyFill="1" applyBorder="1" applyAlignment="1">
      <alignment wrapText="1"/>
    </xf>
    <xf numFmtId="0" fontId="6" fillId="11" borderId="42" xfId="0" applyFont="1" applyFill="1" applyBorder="1" applyAlignment="1">
      <alignment vertical="top" wrapText="1"/>
    </xf>
    <xf numFmtId="0" fontId="6" fillId="11" borderId="42" xfId="0" applyFont="1" applyFill="1" applyBorder="1" applyAlignment="1">
      <alignment horizontal="centerContinuous" vertical="center" wrapText="1"/>
    </xf>
    <xf numFmtId="0" fontId="29" fillId="11" borderId="42" xfId="10" applyFont="1" applyFill="1" applyBorder="1" applyAlignment="1">
      <alignment horizontal="centerContinuous" vertical="center" wrapText="1"/>
    </xf>
    <xf numFmtId="0" fontId="20" fillId="10" borderId="10" xfId="4" applyFill="1" applyBorder="1" applyAlignment="1">
      <alignment wrapText="1"/>
    </xf>
    <xf numFmtId="179" fontId="29" fillId="2" borderId="42" xfId="0" applyNumberFormat="1" applyFont="1" applyFill="1" applyBorder="1" applyAlignment="1">
      <alignment horizontal="right"/>
    </xf>
  </cellXfs>
  <cellStyles count="13">
    <cellStyle name="Comma" xfId="1" builtinId="3"/>
    <cellStyle name="Currency" xfId="2" builtinId="4"/>
    <cellStyle name="Hyperlink" xfId="4" builtinId="8"/>
    <cellStyle name="Normal" xfId="0" builtinId="0"/>
    <cellStyle name="Normal 2" xfId="12" xr:uid="{32904955-8451-4886-9488-BD070EE35E53}"/>
    <cellStyle name="Normal 2 2" xfId="9" xr:uid="{FF2E3E7B-6561-48B2-A096-79A9BB2D767C}"/>
    <cellStyle name="Normal 3" xfId="6" xr:uid="{F0B5DE4E-E68C-403B-881E-9EC881C734E8}"/>
    <cellStyle name="Normal 3 3" xfId="8" xr:uid="{06C73119-DB21-4C10-AB76-839809DD1733}"/>
    <cellStyle name="Normal 4" xfId="7" xr:uid="{92DD78E2-EA41-4F3C-A627-E7F9DF4C5C8D}"/>
    <cellStyle name="Normal 9" xfId="10" xr:uid="{D8E505AB-E14B-447E-87D9-916AF940BE8B}"/>
    <cellStyle name="Normal_Sheet1" xfId="5" xr:uid="{84FD5E4B-42D3-4F14-A3A5-CEC5FAD9D55B}"/>
    <cellStyle name="Percent" xfId="3" builtinId="5"/>
    <cellStyle name="Percent 2" xfId="11" xr:uid="{201E66C8-EF34-4FEC-8B85-7566F3B71869}"/>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47625</xdr:rowOff>
    </xdr:from>
    <xdr:to>
      <xdr:col>0</xdr:col>
      <xdr:colOff>1162050</xdr:colOff>
      <xdr:row>6</xdr:row>
      <xdr:rowOff>285806</xdr:rowOff>
    </xdr:to>
    <xdr:pic>
      <xdr:nvPicPr>
        <xdr:cNvPr id="2" name="Picture 1" descr="DPHHS Logo">
          <a:extLst>
            <a:ext uri="{FF2B5EF4-FFF2-40B4-BE49-F238E27FC236}">
              <a16:creationId xmlns:a16="http://schemas.microsoft.com/office/drawing/2014/main" id="{7682C44D-1AB5-412E-BB50-C1C9CE4FD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81000"/>
          <a:ext cx="1085850" cy="1000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37042</xdr:rowOff>
    </xdr:from>
    <xdr:to>
      <xdr:col>1</xdr:col>
      <xdr:colOff>1022074</xdr:colOff>
      <xdr:row>5</xdr:row>
      <xdr:rowOff>293068</xdr:rowOff>
    </xdr:to>
    <xdr:pic>
      <xdr:nvPicPr>
        <xdr:cNvPr id="2" name="Picture 1" descr="DPHHS Logo">
          <a:extLst>
            <a:ext uri="{FF2B5EF4-FFF2-40B4-BE49-F238E27FC236}">
              <a16:creationId xmlns:a16="http://schemas.microsoft.com/office/drawing/2014/main" id="{62A81095-8D5F-426E-AA7F-6D6F638E5C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37067"/>
          <a:ext cx="1088749" cy="12085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HS-hlnshare\Shared\ALL\Hospital%20&amp;%20Physician%20Svcs%20Bureau\APR-DRG\Rate%20Setting\APR_DRG_Pricing_Model_release20190723%20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Description"/>
      <sheetName val="ColumnDescriptions"/>
      <sheetName val="Variables"/>
      <sheetName val="By Hospital | Base Measures"/>
      <sheetName val="By Hospital | Pay to Cost"/>
      <sheetName val="By MCC"/>
      <sheetName val="Model_A_DRGv35"/>
      <sheetName val="Model_B_DRGv36"/>
      <sheetName val="Model_C_DRGv36"/>
      <sheetName val="DRGv35"/>
      <sheetName val="DRGv36"/>
      <sheetName val="CCRs"/>
      <sheetName val="Adjustors"/>
    </sheetNames>
    <sheetDataSet>
      <sheetData sheetId="0" refreshError="1"/>
      <sheetData sheetId="1" refreshError="1"/>
      <sheetData sheetId="2">
        <row r="6">
          <cell r="A6" t="str">
            <v>GH</v>
          </cell>
          <cell r="C6">
            <v>5425</v>
          </cell>
          <cell r="E6">
            <v>5425</v>
          </cell>
          <cell r="G6">
            <v>5425</v>
          </cell>
        </row>
        <row r="7">
          <cell r="A7" t="str">
            <v>CoE</v>
          </cell>
          <cell r="C7">
            <v>8095</v>
          </cell>
          <cell r="E7">
            <v>8095</v>
          </cell>
          <cell r="G7">
            <v>8095</v>
          </cell>
        </row>
        <row r="8">
          <cell r="A8" t="str">
            <v>LTAC</v>
          </cell>
          <cell r="C8">
            <v>6335</v>
          </cell>
          <cell r="E8">
            <v>6335</v>
          </cell>
          <cell r="G8">
            <v>7250</v>
          </cell>
        </row>
        <row r="11">
          <cell r="A11" t="str">
            <v>Adult</v>
          </cell>
          <cell r="C11">
            <v>0.9</v>
          </cell>
          <cell r="E11">
            <v>0.9</v>
          </cell>
          <cell r="G11">
            <v>0.95</v>
          </cell>
        </row>
        <row r="12">
          <cell r="A12" t="str">
            <v>Mental Health</v>
          </cell>
          <cell r="C12">
            <v>1.5</v>
          </cell>
          <cell r="E12">
            <v>1.5</v>
          </cell>
          <cell r="G12">
            <v>1.5</v>
          </cell>
        </row>
        <row r="13">
          <cell r="A13" t="str">
            <v>Neonate</v>
          </cell>
          <cell r="C13">
            <v>1.4</v>
          </cell>
          <cell r="E13">
            <v>1.4</v>
          </cell>
          <cell r="G13">
            <v>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F8E6-0A01-430A-8AE7-66AB238652AB}">
  <dimension ref="A1:H24"/>
  <sheetViews>
    <sheetView workbookViewId="0"/>
  </sheetViews>
  <sheetFormatPr defaultRowHeight="15"/>
  <cols>
    <col min="1" max="1" width="127.7109375" customWidth="1"/>
  </cols>
  <sheetData>
    <row r="1" spans="1:8" s="2" customFormat="1" ht="15.75" thickBot="1">
      <c r="A1" s="105"/>
      <c r="B1" s="106"/>
    </row>
    <row r="2" spans="1:8">
      <c r="A2" s="107"/>
      <c r="B2" s="108"/>
    </row>
    <row r="3" spans="1:8">
      <c r="A3" s="109"/>
      <c r="B3" s="9"/>
    </row>
    <row r="4" spans="1:8">
      <c r="A4" s="109"/>
      <c r="B4" s="9"/>
    </row>
    <row r="5" spans="1:8">
      <c r="A5" s="110"/>
      <c r="B5" s="9"/>
    </row>
    <row r="6" spans="1:8">
      <c r="A6" s="110"/>
      <c r="B6" s="9"/>
    </row>
    <row r="7" spans="1:8" ht="27.75">
      <c r="A7" s="111"/>
      <c r="B7" s="11"/>
    </row>
    <row r="8" spans="1:8" ht="20.25">
      <c r="A8" s="112" t="s">
        <v>123</v>
      </c>
      <c r="B8" s="113"/>
      <c r="E8" s="114"/>
    </row>
    <row r="9" spans="1:8">
      <c r="A9" s="16" t="s">
        <v>1932</v>
      </c>
      <c r="B9" s="17"/>
      <c r="E9" s="20"/>
    </row>
    <row r="10" spans="1:8">
      <c r="A10" s="115"/>
      <c r="B10" s="116"/>
    </row>
    <row r="11" spans="1:8" s="119" customFormat="1" ht="51.75">
      <c r="A11" s="117" t="s">
        <v>1920</v>
      </c>
      <c r="B11" s="118"/>
    </row>
    <row r="12" spans="1:8" s="119" customFormat="1">
      <c r="A12" s="120"/>
      <c r="B12" s="121"/>
    </row>
    <row r="13" spans="1:8" s="119" customFormat="1" ht="51.75">
      <c r="A13" s="117" t="s">
        <v>124</v>
      </c>
      <c r="B13" s="118"/>
      <c r="E13" s="122"/>
    </row>
    <row r="14" spans="1:8" s="119" customFormat="1">
      <c r="A14" s="120"/>
      <c r="B14" s="121"/>
      <c r="H14" s="122"/>
    </row>
    <row r="15" spans="1:8" s="119" customFormat="1" ht="26.25">
      <c r="A15" s="117" t="s">
        <v>125</v>
      </c>
      <c r="B15" s="118"/>
    </row>
    <row r="16" spans="1:8">
      <c r="A16" s="123"/>
      <c r="B16" s="116"/>
    </row>
    <row r="17" spans="1:2" ht="26.25">
      <c r="A17" s="117" t="s">
        <v>1936</v>
      </c>
      <c r="B17" s="118"/>
    </row>
    <row r="18" spans="1:2">
      <c r="A18" s="279" t="str">
        <f>HYPERLINK("https://medicaidprovider.mt.gov/01#186035117-fee-schedules---hospital---apr-drg", "To download the FAQ document, go to")</f>
        <v>To download the FAQ document, go to</v>
      </c>
      <c r="B18" s="118"/>
    </row>
    <row r="19" spans="1:2">
      <c r="A19" s="279" t="str">
        <f>HYPERLINK("https://medicaidprovider.mt.gov/01#186035117-fee-schedules---hospital---apr-drg")</f>
        <v>https://medicaidprovider.mt.gov/01#186035117-fee-schedules---hospital---apr-drg</v>
      </c>
      <c r="B19" s="118"/>
    </row>
    <row r="20" spans="1:2">
      <c r="A20" s="117" t="s">
        <v>1935</v>
      </c>
      <c r="B20" s="118"/>
    </row>
    <row r="21" spans="1:2" ht="15.75">
      <c r="A21" s="124"/>
      <c r="B21" s="118"/>
    </row>
    <row r="22" spans="1:2" ht="39.75" thickBot="1">
      <c r="A22" s="241" t="s">
        <v>1915</v>
      </c>
      <c r="B22" s="118"/>
    </row>
    <row r="23" spans="1:2">
      <c r="B23" s="125"/>
    </row>
    <row r="24" spans="1:2" ht="15.75" thickBot="1">
      <c r="B24" s="126"/>
    </row>
  </sheetData>
  <sheetProtection algorithmName="SHA-512" hashValue="0U6n/DM92f5nha3jw8megmsUwpmyLuFSNNu/qznMDiwIIvz+6p3FIpfIB6fRYiBKwTpP+oynYl4bPsB9tG9f9Q==" saltValue="vSU93m0HNDOotqKA7uqA8w==" spinCount="100000" sheet="1" autoFilter="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37AB5-F87F-44E6-A6F5-11C5253A8678}">
  <dimension ref="A1:L79"/>
  <sheetViews>
    <sheetView workbookViewId="0">
      <selection activeCell="B37" sqref="B37"/>
    </sheetView>
  </sheetViews>
  <sheetFormatPr defaultColWidth="9.140625" defaultRowHeight="12.75"/>
  <cols>
    <col min="1" max="1" width="3" style="21" customWidth="1"/>
    <col min="2" max="2" width="59.28515625" style="102" customWidth="1"/>
    <col min="3" max="3" width="20.140625" style="103" customWidth="1"/>
    <col min="4" max="4" width="2" style="104" customWidth="1"/>
    <col min="5" max="5" width="63.42578125" style="102" customWidth="1"/>
    <col min="6" max="6" width="9.140625" style="21"/>
    <col min="7" max="7" width="15.28515625" style="21" customWidth="1"/>
    <col min="8" max="8" width="13.28515625" style="21" bestFit="1" customWidth="1"/>
    <col min="9" max="9" width="11.5703125" style="21" bestFit="1" customWidth="1"/>
    <col min="10" max="16384" width="9.140625" style="21"/>
  </cols>
  <sheetData>
    <row r="1" spans="1:12" s="2" customFormat="1" ht="15.75" thickBot="1">
      <c r="A1" s="1"/>
      <c r="B1" s="1"/>
      <c r="C1" s="1"/>
      <c r="D1" s="1"/>
      <c r="E1" s="1"/>
    </row>
    <row r="2" spans="1:12" customFormat="1" ht="30" customHeight="1">
      <c r="A2" s="3"/>
      <c r="B2" s="4"/>
      <c r="C2" s="5"/>
      <c r="D2" s="5"/>
      <c r="E2" s="6"/>
    </row>
    <row r="3" spans="1:12" customFormat="1" ht="15">
      <c r="A3" s="7"/>
      <c r="B3" s="8"/>
      <c r="C3" s="9"/>
      <c r="D3" s="9"/>
      <c r="E3" s="10"/>
    </row>
    <row r="4" spans="1:12" customFormat="1" ht="15" customHeight="1">
      <c r="A4" s="7"/>
      <c r="B4" s="8"/>
      <c r="C4" s="9"/>
      <c r="D4" s="9"/>
      <c r="E4" s="10"/>
    </row>
    <row r="5" spans="1:12" customFormat="1" ht="15" customHeight="1">
      <c r="A5" s="7"/>
      <c r="B5" s="8"/>
      <c r="C5" s="9"/>
      <c r="D5" s="9"/>
      <c r="E5" s="10"/>
    </row>
    <row r="6" spans="1:12" customFormat="1" ht="27.75" customHeight="1" thickBot="1">
      <c r="A6" s="7"/>
      <c r="B6" s="8"/>
      <c r="C6" s="11"/>
      <c r="D6" s="11"/>
      <c r="E6" s="10"/>
      <c r="F6" s="2"/>
      <c r="G6" s="2"/>
      <c r="H6" s="2"/>
      <c r="I6" s="2"/>
      <c r="J6" s="2"/>
      <c r="K6" s="2"/>
    </row>
    <row r="7" spans="1:12" customFormat="1" ht="20.25">
      <c r="A7" s="12" t="s">
        <v>0</v>
      </c>
      <c r="B7" s="13"/>
      <c r="C7" s="13"/>
      <c r="D7" s="13"/>
      <c r="E7" s="14"/>
      <c r="F7" s="15"/>
      <c r="G7" s="15"/>
      <c r="H7" s="15"/>
      <c r="I7" s="15"/>
      <c r="J7" s="15"/>
    </row>
    <row r="8" spans="1:12" customFormat="1" ht="15">
      <c r="A8" s="16" t="s">
        <v>1933</v>
      </c>
      <c r="B8" s="17"/>
      <c r="C8" s="17"/>
      <c r="D8" s="17"/>
      <c r="E8" s="18"/>
      <c r="F8" s="19"/>
      <c r="G8" s="19"/>
      <c r="H8" s="19"/>
      <c r="I8" s="19"/>
      <c r="J8" s="19"/>
      <c r="L8" s="20"/>
    </row>
    <row r="9" spans="1:12">
      <c r="B9" s="22" t="s">
        <v>1</v>
      </c>
      <c r="C9" s="23"/>
      <c r="D9" s="24"/>
      <c r="E9" s="25"/>
      <c r="F9" s="26"/>
      <c r="G9" s="26"/>
      <c r="H9" s="26"/>
      <c r="I9" s="26"/>
      <c r="J9" s="26"/>
      <c r="K9" s="26"/>
    </row>
    <row r="10" spans="1:12">
      <c r="B10" s="27" t="s">
        <v>2</v>
      </c>
      <c r="C10" s="23"/>
      <c r="D10" s="23"/>
      <c r="E10" s="25"/>
    </row>
    <row r="11" spans="1:12" ht="13.5" thickBot="1">
      <c r="B11" s="27" t="s">
        <v>3</v>
      </c>
      <c r="C11" s="23"/>
      <c r="D11" s="23"/>
      <c r="E11" s="25"/>
    </row>
    <row r="12" spans="1:12">
      <c r="B12" s="27" t="s">
        <v>4</v>
      </c>
      <c r="C12" s="23"/>
      <c r="D12" s="23"/>
      <c r="E12" s="25"/>
      <c r="G12" s="28" t="s">
        <v>5</v>
      </c>
      <c r="H12" s="29"/>
      <c r="I12" s="29"/>
      <c r="J12" s="29"/>
      <c r="K12" s="30"/>
    </row>
    <row r="13" spans="1:12" ht="51.75" thickBot="1">
      <c r="B13" s="31" t="s">
        <v>6</v>
      </c>
      <c r="C13" s="32"/>
      <c r="D13" s="32"/>
      <c r="E13" s="33"/>
      <c r="G13" s="34"/>
      <c r="H13" s="35"/>
      <c r="I13" s="35"/>
      <c r="J13" s="35"/>
      <c r="K13" s="36"/>
    </row>
    <row r="14" spans="1:12">
      <c r="A14" s="37" t="s">
        <v>7</v>
      </c>
      <c r="B14" s="38" t="s">
        <v>8</v>
      </c>
      <c r="C14" s="38" t="s">
        <v>9</v>
      </c>
      <c r="D14" s="39" t="s">
        <v>10</v>
      </c>
      <c r="E14" s="40" t="s">
        <v>11</v>
      </c>
      <c r="G14" s="41" t="s">
        <v>12</v>
      </c>
      <c r="H14" s="42" t="s">
        <v>13</v>
      </c>
      <c r="I14" s="42"/>
      <c r="J14" s="42"/>
      <c r="K14" s="43"/>
    </row>
    <row r="15" spans="1:12">
      <c r="A15" s="44">
        <v>15</v>
      </c>
      <c r="B15" s="45" t="s">
        <v>14</v>
      </c>
      <c r="C15" s="46" t="s">
        <v>15</v>
      </c>
      <c r="D15" s="47"/>
      <c r="E15" s="48" t="s">
        <v>16</v>
      </c>
      <c r="G15" s="41"/>
      <c r="H15" s="42"/>
      <c r="I15" s="42"/>
      <c r="J15" s="42"/>
      <c r="K15" s="43"/>
    </row>
    <row r="16" spans="1:12">
      <c r="A16" s="44">
        <v>16</v>
      </c>
      <c r="B16" s="49" t="s">
        <v>17</v>
      </c>
      <c r="C16" s="49"/>
      <c r="D16" s="49"/>
      <c r="E16" s="50" t="s">
        <v>18</v>
      </c>
      <c r="G16" s="41"/>
      <c r="H16" s="42"/>
      <c r="I16" s="42"/>
      <c r="J16" s="42"/>
      <c r="K16" s="43"/>
    </row>
    <row r="17" spans="1:11">
      <c r="A17" s="44">
        <v>17</v>
      </c>
      <c r="B17" s="51" t="s">
        <v>19</v>
      </c>
      <c r="C17" s="52">
        <v>100000</v>
      </c>
      <c r="D17" s="53"/>
      <c r="E17" s="54" t="s">
        <v>20</v>
      </c>
      <c r="G17" s="41"/>
      <c r="H17" s="42"/>
      <c r="I17" s="42"/>
      <c r="J17" s="42"/>
      <c r="K17" s="43"/>
    </row>
    <row r="18" spans="1:11">
      <c r="A18" s="44">
        <v>18</v>
      </c>
      <c r="B18" s="51" t="s">
        <v>21</v>
      </c>
      <c r="C18" s="55" t="s">
        <v>22</v>
      </c>
      <c r="D18" s="53"/>
      <c r="E18" s="54" t="s">
        <v>23</v>
      </c>
      <c r="G18" s="56"/>
      <c r="H18" s="57"/>
      <c r="I18" s="57"/>
      <c r="J18" s="57"/>
      <c r="K18" s="58"/>
    </row>
    <row r="19" spans="1:11">
      <c r="A19" s="44">
        <v>19</v>
      </c>
      <c r="B19" s="51" t="s">
        <v>24</v>
      </c>
      <c r="C19" s="59">
        <v>0.54700000000000004</v>
      </c>
      <c r="D19" s="53"/>
      <c r="E19" s="54" t="s">
        <v>25</v>
      </c>
      <c r="G19" s="41"/>
      <c r="H19" s="42"/>
      <c r="I19" s="42"/>
      <c r="J19" s="42"/>
      <c r="K19" s="43"/>
    </row>
    <row r="20" spans="1:11">
      <c r="A20" s="44">
        <v>20</v>
      </c>
      <c r="B20" s="51" t="s">
        <v>26</v>
      </c>
      <c r="C20" s="60">
        <v>9</v>
      </c>
      <c r="D20" s="53"/>
      <c r="E20" s="54" t="s">
        <v>27</v>
      </c>
      <c r="G20" s="41"/>
      <c r="H20" s="42"/>
      <c r="I20" s="42"/>
      <c r="J20" s="42"/>
      <c r="K20" s="43"/>
    </row>
    <row r="21" spans="1:11" ht="12.75" customHeight="1">
      <c r="A21" s="44">
        <v>21</v>
      </c>
      <c r="B21" s="51" t="s">
        <v>28</v>
      </c>
      <c r="C21" s="60">
        <v>8</v>
      </c>
      <c r="D21" s="53"/>
      <c r="E21" s="54" t="s">
        <v>29</v>
      </c>
      <c r="G21" s="61" t="s">
        <v>22</v>
      </c>
      <c r="H21" s="42" t="s">
        <v>30</v>
      </c>
      <c r="I21" s="62" t="s">
        <v>31</v>
      </c>
      <c r="J21" s="42"/>
      <c r="K21" s="43"/>
    </row>
    <row r="22" spans="1:11">
      <c r="A22" s="44">
        <v>22</v>
      </c>
      <c r="B22" s="51" t="s">
        <v>32</v>
      </c>
      <c r="C22" s="60" t="s">
        <v>12</v>
      </c>
      <c r="D22" s="53"/>
      <c r="E22" s="54" t="s">
        <v>33</v>
      </c>
      <c r="G22" s="41"/>
      <c r="H22" s="42"/>
      <c r="I22" s="42"/>
      <c r="J22" s="42"/>
      <c r="K22" s="43"/>
    </row>
    <row r="23" spans="1:11" ht="13.5" thickBot="1">
      <c r="A23" s="44">
        <v>23</v>
      </c>
      <c r="B23" s="51" t="s">
        <v>34</v>
      </c>
      <c r="C23" s="63" t="s">
        <v>12</v>
      </c>
      <c r="D23" s="53">
        <f>+IF(C23="Yes",1,0)</f>
        <v>1</v>
      </c>
      <c r="E23" s="54" t="s">
        <v>35</v>
      </c>
      <c r="G23" s="64">
        <v>5425</v>
      </c>
      <c r="H23" s="65">
        <v>8095</v>
      </c>
      <c r="I23" s="65">
        <v>7250</v>
      </c>
      <c r="J23" s="66"/>
      <c r="K23" s="67"/>
    </row>
    <row r="24" spans="1:11">
      <c r="A24" s="44">
        <v>24</v>
      </c>
      <c r="B24" s="51" t="s">
        <v>36</v>
      </c>
      <c r="C24" s="60" t="s">
        <v>13</v>
      </c>
      <c r="D24" s="68">
        <f>+IF(C24="Yes",1,0)</f>
        <v>0</v>
      </c>
      <c r="E24" s="54" t="s">
        <v>37</v>
      </c>
    </row>
    <row r="25" spans="1:11">
      <c r="A25" s="44">
        <v>25</v>
      </c>
      <c r="B25" s="51" t="s">
        <v>38</v>
      </c>
      <c r="C25" s="60" t="s">
        <v>13</v>
      </c>
      <c r="D25" s="53">
        <f>+IF(C25="Yes",1,0)</f>
        <v>0</v>
      </c>
      <c r="E25" s="54" t="s">
        <v>39</v>
      </c>
    </row>
    <row r="26" spans="1:11">
      <c r="A26" s="44">
        <v>26</v>
      </c>
      <c r="B26" s="69" t="s">
        <v>40</v>
      </c>
      <c r="C26" s="69"/>
      <c r="D26" s="69"/>
      <c r="E26" s="70" t="s">
        <v>41</v>
      </c>
      <c r="G26" s="71"/>
    </row>
    <row r="27" spans="1:11">
      <c r="A27" s="44">
        <v>27</v>
      </c>
      <c r="B27" s="51" t="s">
        <v>42</v>
      </c>
      <c r="C27" s="72">
        <f>+HLOOKUP(C18,$G$21:$I$24,3,FALSE)</f>
        <v>5425</v>
      </c>
      <c r="D27" s="53"/>
      <c r="E27" s="54" t="s">
        <v>43</v>
      </c>
    </row>
    <row r="28" spans="1:11">
      <c r="A28" s="44">
        <v>28</v>
      </c>
      <c r="B28" s="51" t="s">
        <v>44</v>
      </c>
      <c r="C28" s="73">
        <v>400</v>
      </c>
      <c r="D28" s="53"/>
      <c r="E28" s="54" t="s">
        <v>45</v>
      </c>
    </row>
    <row r="29" spans="1:11">
      <c r="A29" s="44">
        <v>29</v>
      </c>
      <c r="B29" s="51" t="s">
        <v>46</v>
      </c>
      <c r="C29" s="74">
        <v>29</v>
      </c>
      <c r="D29" s="53"/>
      <c r="E29" s="54" t="s">
        <v>47</v>
      </c>
    </row>
    <row r="30" spans="1:11">
      <c r="A30" s="44">
        <v>30</v>
      </c>
      <c r="B30" s="51" t="s">
        <v>48</v>
      </c>
      <c r="C30" s="72">
        <v>75000</v>
      </c>
      <c r="D30" s="53"/>
      <c r="E30" s="54" t="s">
        <v>49</v>
      </c>
      <c r="H30" s="75"/>
    </row>
    <row r="31" spans="1:11">
      <c r="A31" s="44">
        <v>31</v>
      </c>
      <c r="B31" s="51" t="s">
        <v>50</v>
      </c>
      <c r="C31" s="76">
        <v>0.5</v>
      </c>
      <c r="D31" s="53"/>
      <c r="E31" s="54" t="s">
        <v>49</v>
      </c>
      <c r="H31" s="77"/>
    </row>
    <row r="32" spans="1:11">
      <c r="A32" s="44">
        <v>32</v>
      </c>
      <c r="B32" s="51" t="s">
        <v>51</v>
      </c>
      <c r="C32" s="78">
        <v>1.5</v>
      </c>
      <c r="D32" s="53"/>
      <c r="E32" s="54" t="s">
        <v>52</v>
      </c>
      <c r="H32" s="75"/>
    </row>
    <row r="33" spans="1:9">
      <c r="A33" s="44">
        <v>33</v>
      </c>
      <c r="B33" s="51" t="s">
        <v>53</v>
      </c>
      <c r="C33" s="78">
        <v>0.95</v>
      </c>
      <c r="D33" s="53"/>
      <c r="E33" s="54" t="s">
        <v>52</v>
      </c>
      <c r="H33" s="75"/>
    </row>
    <row r="34" spans="1:9">
      <c r="A34" s="44">
        <v>34</v>
      </c>
      <c r="B34" s="51" t="s">
        <v>54</v>
      </c>
      <c r="C34" s="76">
        <v>0.5</v>
      </c>
      <c r="D34" s="53"/>
      <c r="E34" s="54" t="s">
        <v>55</v>
      </c>
    </row>
    <row r="35" spans="1:9">
      <c r="A35" s="44">
        <v>35</v>
      </c>
      <c r="B35" s="69" t="s">
        <v>56</v>
      </c>
      <c r="C35" s="69"/>
      <c r="D35" s="69"/>
      <c r="E35" s="70"/>
      <c r="G35" s="79"/>
    </row>
    <row r="36" spans="1:9">
      <c r="A36" s="44">
        <v>36</v>
      </c>
      <c r="B36" s="51" t="s">
        <v>1937</v>
      </c>
      <c r="C36" s="60" t="s">
        <v>57</v>
      </c>
      <c r="D36" s="53"/>
      <c r="E36" s="54" t="s">
        <v>58</v>
      </c>
    </row>
    <row r="37" spans="1:9" ht="39" customHeight="1">
      <c r="A37" s="44">
        <v>37</v>
      </c>
      <c r="B37" s="80" t="s">
        <v>59</v>
      </c>
      <c r="C37" s="81" t="str">
        <f>+VLOOKUP(C$36,'3-DRG Table'!$A$19:$M$1400,2,FALSE)</f>
        <v xml:space="preserve">LIVER TRANSPLANT &amp;/OR INTESTINAL TRANSPLANT	</v>
      </c>
      <c r="D37" s="53"/>
      <c r="E37" s="82" t="s">
        <v>60</v>
      </c>
      <c r="G37" s="83"/>
    </row>
    <row r="38" spans="1:9">
      <c r="A38" s="44">
        <v>38</v>
      </c>
      <c r="B38" s="80" t="s">
        <v>61</v>
      </c>
      <c r="C38" s="84">
        <f>+VLOOKUP(C36,'3-DRG Table'!$A$19:$C$1400,3,FALSE)</f>
        <v>8.0500000000000007</v>
      </c>
      <c r="D38" s="53"/>
      <c r="E38" s="82" t="s">
        <v>60</v>
      </c>
    </row>
    <row r="39" spans="1:9">
      <c r="A39" s="44">
        <v>39</v>
      </c>
      <c r="B39" s="69" t="s">
        <v>62</v>
      </c>
      <c r="C39" s="69"/>
      <c r="D39" s="69"/>
      <c r="E39" s="70"/>
    </row>
    <row r="40" spans="1:9">
      <c r="A40" s="44">
        <v>40</v>
      </c>
      <c r="B40" s="51" t="s">
        <v>63</v>
      </c>
      <c r="C40" s="85" t="str">
        <f>+C24</f>
        <v>No</v>
      </c>
      <c r="D40" s="53">
        <f>+IF(C40="Yes",1,0)</f>
        <v>0</v>
      </c>
      <c r="E40" s="54" t="s">
        <v>64</v>
      </c>
      <c r="G40" s="86"/>
      <c r="I40" s="87"/>
    </row>
    <row r="41" spans="1:9">
      <c r="A41" s="44">
        <v>41</v>
      </c>
      <c r="B41" s="51" t="s">
        <v>65</v>
      </c>
      <c r="C41" s="85" t="str">
        <f>+IF(C21&gt;C29,"Yes","No")</f>
        <v>No</v>
      </c>
      <c r="D41" s="53">
        <f t="shared" ref="D41:D42" si="0">+IF(C41="Yes",1,0)</f>
        <v>0</v>
      </c>
      <c r="E41" s="54" t="s">
        <v>66</v>
      </c>
    </row>
    <row r="42" spans="1:9">
      <c r="A42" s="44">
        <v>42</v>
      </c>
      <c r="B42" s="51" t="s">
        <v>67</v>
      </c>
      <c r="C42" s="85" t="str">
        <f>+C25</f>
        <v>No</v>
      </c>
      <c r="D42" s="53">
        <f t="shared" si="0"/>
        <v>0</v>
      </c>
      <c r="E42" s="54" t="s">
        <v>68</v>
      </c>
    </row>
    <row r="43" spans="1:9">
      <c r="A43" s="44">
        <v>43</v>
      </c>
      <c r="B43" s="51" t="s">
        <v>69</v>
      </c>
      <c r="C43" s="88">
        <f>+IF(SUM(D40:D42)=3,C21*C28,0)</f>
        <v>0</v>
      </c>
      <c r="D43" s="53"/>
      <c r="E43" s="54" t="s">
        <v>70</v>
      </c>
    </row>
    <row r="44" spans="1:9">
      <c r="A44" s="44">
        <v>44</v>
      </c>
      <c r="B44" s="69" t="s">
        <v>71</v>
      </c>
      <c r="C44" s="69"/>
      <c r="D44" s="69"/>
      <c r="E44" s="70"/>
    </row>
    <row r="45" spans="1:9">
      <c r="A45" s="44">
        <v>45</v>
      </c>
      <c r="B45" s="51" t="s">
        <v>72</v>
      </c>
      <c r="C45" s="89">
        <f>+VLOOKUP(C36,'3-DRG Table'!$A$19:$G$1400,7,FALSE)</f>
        <v>8.9366000000000003</v>
      </c>
      <c r="D45" s="53"/>
      <c r="E45" s="54" t="s">
        <v>60</v>
      </c>
    </row>
    <row r="46" spans="1:9">
      <c r="A46" s="44">
        <v>46</v>
      </c>
      <c r="B46" s="51" t="s">
        <v>73</v>
      </c>
      <c r="C46" s="88">
        <f>+ROUND(C27*C45,2)</f>
        <v>48481.06</v>
      </c>
      <c r="D46" s="53"/>
      <c r="E46" s="54" t="s">
        <v>74</v>
      </c>
    </row>
    <row r="47" spans="1:9">
      <c r="A47" s="44">
        <v>47</v>
      </c>
      <c r="B47" s="51" t="s">
        <v>75</v>
      </c>
      <c r="C47" s="90" t="str">
        <f>VLOOKUP(C36,'3-DRG Table'!A18:L1400,9,FALSE)</f>
        <v>No</v>
      </c>
      <c r="D47" s="53">
        <f>+IF(C47="Y",1,0)</f>
        <v>0</v>
      </c>
      <c r="E47" s="54" t="s">
        <v>60</v>
      </c>
    </row>
    <row r="48" spans="1:9">
      <c r="A48" s="44">
        <v>48</v>
      </c>
      <c r="B48" s="51" t="s">
        <v>76</v>
      </c>
      <c r="C48" s="90" t="str">
        <f>VLOOKUP(C36,'3-DRG Table'!A18:L1400,10,FALSE)</f>
        <v>Yes</v>
      </c>
      <c r="D48" s="53"/>
      <c r="E48" s="54" t="s">
        <v>77</v>
      </c>
    </row>
    <row r="49" spans="1:5" ht="25.5">
      <c r="A49" s="44">
        <v>49</v>
      </c>
      <c r="B49" s="51" t="s">
        <v>78</v>
      </c>
      <c r="C49" s="91">
        <f>IF(AND(C23="YES",C47="YES"),ROUND(C32*C46,2),IF(AND(C23="no",C48="yes"),ROUND(C33*C46,2),C46))</f>
        <v>48481.06</v>
      </c>
      <c r="D49" s="53"/>
      <c r="E49" s="92" t="s">
        <v>79</v>
      </c>
    </row>
    <row r="50" spans="1:5">
      <c r="A50" s="44">
        <v>50</v>
      </c>
      <c r="B50" s="69" t="s">
        <v>80</v>
      </c>
      <c r="C50" s="69"/>
      <c r="D50" s="69"/>
      <c r="E50" s="70"/>
    </row>
    <row r="51" spans="1:5">
      <c r="A51" s="44">
        <v>51</v>
      </c>
      <c r="B51" s="51" t="s">
        <v>81</v>
      </c>
      <c r="C51" s="85" t="str">
        <f>+C22</f>
        <v>Yes</v>
      </c>
      <c r="D51" s="53"/>
      <c r="E51" s="54" t="s">
        <v>82</v>
      </c>
    </row>
    <row r="52" spans="1:5">
      <c r="A52" s="44">
        <v>52</v>
      </c>
      <c r="B52" s="51" t="s">
        <v>83</v>
      </c>
      <c r="C52" s="93">
        <f>IF(C51="Yes",ROUND((C49/C38)*(C20+1),2),"N/A")</f>
        <v>60224.92</v>
      </c>
      <c r="D52" s="53"/>
      <c r="E52" s="54" t="s">
        <v>84</v>
      </c>
    </row>
    <row r="53" spans="1:5">
      <c r="A53" s="44">
        <v>53</v>
      </c>
      <c r="B53" s="51" t="s">
        <v>85</v>
      </c>
      <c r="C53" s="94" t="str">
        <f>IF(C51="No","N/A",IF(C52&lt;C49,"Yes","No"))</f>
        <v>No</v>
      </c>
      <c r="D53" s="53"/>
      <c r="E53" s="54" t="s">
        <v>86</v>
      </c>
    </row>
    <row r="54" spans="1:5">
      <c r="A54" s="44">
        <v>54</v>
      </c>
      <c r="B54" s="51" t="s">
        <v>87</v>
      </c>
      <c r="C54" s="94">
        <f>IF(C53="Yes",C52,C49)</f>
        <v>48481.06</v>
      </c>
      <c r="D54" s="53"/>
      <c r="E54" s="54" t="s">
        <v>88</v>
      </c>
    </row>
    <row r="55" spans="1:5">
      <c r="A55" s="44">
        <v>55</v>
      </c>
      <c r="B55" s="69" t="s">
        <v>89</v>
      </c>
      <c r="C55" s="69"/>
      <c r="D55" s="69"/>
      <c r="E55" s="70"/>
    </row>
    <row r="56" spans="1:5">
      <c r="A56" s="44">
        <v>56</v>
      </c>
      <c r="B56" s="51" t="s">
        <v>90</v>
      </c>
      <c r="C56" s="94">
        <f>IF(C43=0,C19*C17,0)</f>
        <v>54700.000000000007</v>
      </c>
      <c r="D56" s="53"/>
      <c r="E56" s="54" t="s">
        <v>91</v>
      </c>
    </row>
    <row r="57" spans="1:5">
      <c r="A57" s="44">
        <v>57</v>
      </c>
      <c r="B57" s="51" t="s">
        <v>92</v>
      </c>
      <c r="C57" s="94">
        <f>+C54-C56</f>
        <v>-6218.9400000000096</v>
      </c>
      <c r="D57" s="53"/>
      <c r="E57" s="54" t="s">
        <v>93</v>
      </c>
    </row>
    <row r="58" spans="1:5">
      <c r="A58" s="44">
        <v>58</v>
      </c>
      <c r="B58" s="51" t="s">
        <v>94</v>
      </c>
      <c r="C58" s="91" t="str">
        <f>+IF(C57&lt;-C30,"Yes","No")</f>
        <v>No</v>
      </c>
      <c r="D58" s="53"/>
      <c r="E58" s="54" t="s">
        <v>95</v>
      </c>
    </row>
    <row r="59" spans="1:5">
      <c r="A59" s="44">
        <v>59</v>
      </c>
      <c r="B59" s="51" t="s">
        <v>96</v>
      </c>
      <c r="C59" s="94">
        <f>+IF(C58="Yes",((-C57-C30)*C31),0)</f>
        <v>0</v>
      </c>
      <c r="D59" s="53"/>
      <c r="E59" s="54" t="s">
        <v>97</v>
      </c>
    </row>
    <row r="60" spans="1:5">
      <c r="A60" s="44">
        <v>60</v>
      </c>
      <c r="B60" s="51" t="s">
        <v>87</v>
      </c>
      <c r="C60" s="94">
        <f>+C54+C59</f>
        <v>48481.06</v>
      </c>
      <c r="D60" s="53"/>
      <c r="E60" s="54" t="s">
        <v>98</v>
      </c>
    </row>
    <row r="61" spans="1:5">
      <c r="A61" s="44">
        <v>61</v>
      </c>
      <c r="B61" s="69" t="s">
        <v>99</v>
      </c>
      <c r="C61" s="69"/>
      <c r="D61" s="69"/>
      <c r="E61" s="70"/>
    </row>
    <row r="62" spans="1:5">
      <c r="A62" s="44">
        <v>62</v>
      </c>
      <c r="B62" s="51" t="s">
        <v>100</v>
      </c>
      <c r="C62" s="85" t="str">
        <f>+IF(C21&lt;C20,"Yes","No")</f>
        <v>Yes</v>
      </c>
      <c r="D62" s="53"/>
      <c r="E62" s="54" t="s">
        <v>101</v>
      </c>
    </row>
    <row r="63" spans="1:5">
      <c r="A63" s="44">
        <v>63</v>
      </c>
      <c r="B63" s="51" t="s">
        <v>102</v>
      </c>
      <c r="C63" s="94">
        <f>IF(C62="Yes",ROUND((C60/C38)*C21,2),"N/A")</f>
        <v>48179.94</v>
      </c>
      <c r="D63" s="53"/>
      <c r="E63" s="54" t="s">
        <v>103</v>
      </c>
    </row>
    <row r="64" spans="1:5">
      <c r="A64" s="44">
        <v>64</v>
      </c>
      <c r="B64" s="51" t="s">
        <v>104</v>
      </c>
      <c r="C64" s="85" t="str">
        <f>+IF(C63="N/A","N/A",IF(C63&lt;C60,"Yes","No"))</f>
        <v>Yes</v>
      </c>
      <c r="D64" s="53"/>
      <c r="E64" s="54" t="s">
        <v>105</v>
      </c>
    </row>
    <row r="65" spans="1:5">
      <c r="A65" s="44">
        <v>65</v>
      </c>
      <c r="B65" s="51" t="s">
        <v>87</v>
      </c>
      <c r="C65" s="91">
        <f>IF(C64="YES",C63,C60)</f>
        <v>48179.94</v>
      </c>
      <c r="D65" s="53"/>
      <c r="E65" s="54" t="s">
        <v>106</v>
      </c>
    </row>
    <row r="66" spans="1:5">
      <c r="A66" s="44">
        <v>66</v>
      </c>
      <c r="B66" s="69" t="s">
        <v>107</v>
      </c>
      <c r="C66" s="69"/>
      <c r="D66" s="69"/>
      <c r="E66" s="70"/>
    </row>
    <row r="67" spans="1:5">
      <c r="A67" s="44">
        <v>67</v>
      </c>
      <c r="B67" s="51" t="s">
        <v>108</v>
      </c>
      <c r="C67" s="52">
        <v>0</v>
      </c>
      <c r="D67" s="53"/>
      <c r="E67" s="54"/>
    </row>
    <row r="68" spans="1:5">
      <c r="A68" s="44">
        <v>68</v>
      </c>
      <c r="B68" s="51" t="s">
        <v>109</v>
      </c>
      <c r="C68" s="94">
        <f>+C65+C67</f>
        <v>48179.94</v>
      </c>
      <c r="D68" s="53"/>
      <c r="E68" s="95" t="s">
        <v>110</v>
      </c>
    </row>
    <row r="69" spans="1:5">
      <c r="A69" s="44">
        <v>69</v>
      </c>
      <c r="B69" s="69" t="s">
        <v>111</v>
      </c>
      <c r="C69" s="69"/>
      <c r="D69" s="69"/>
      <c r="E69" s="70"/>
    </row>
    <row r="70" spans="1:5">
      <c r="A70" s="44">
        <v>70</v>
      </c>
      <c r="B70" s="51" t="s">
        <v>112</v>
      </c>
      <c r="C70" s="60" t="s">
        <v>13</v>
      </c>
      <c r="D70" s="53"/>
      <c r="E70" s="54"/>
    </row>
    <row r="71" spans="1:5">
      <c r="A71" s="44">
        <v>71</v>
      </c>
      <c r="B71" s="51" t="s">
        <v>109</v>
      </c>
      <c r="C71" s="91">
        <f>+IF(C70="Yes",C68*C34,C68)</f>
        <v>48179.94</v>
      </c>
      <c r="D71" s="53"/>
      <c r="E71" s="54" t="s">
        <v>113</v>
      </c>
    </row>
    <row r="72" spans="1:5">
      <c r="A72" s="44">
        <v>72</v>
      </c>
      <c r="B72" s="69" t="s">
        <v>114</v>
      </c>
      <c r="C72" s="69"/>
      <c r="D72" s="69"/>
      <c r="E72" s="70"/>
    </row>
    <row r="73" spans="1:5">
      <c r="A73" s="44">
        <v>73</v>
      </c>
      <c r="B73" s="51" t="s">
        <v>109</v>
      </c>
      <c r="C73" s="94">
        <f>+IF(C43&gt;0,C43,C71)</f>
        <v>48179.94</v>
      </c>
      <c r="D73" s="53"/>
      <c r="E73" s="96" t="s">
        <v>115</v>
      </c>
    </row>
    <row r="74" spans="1:5">
      <c r="A74" s="44">
        <v>74</v>
      </c>
      <c r="B74" s="51" t="s">
        <v>116</v>
      </c>
      <c r="C74" s="94">
        <f>+IF(C73&gt;C17,C17,C73)</f>
        <v>48179.94</v>
      </c>
      <c r="D74" s="53"/>
      <c r="E74" s="96" t="s">
        <v>117</v>
      </c>
    </row>
    <row r="75" spans="1:5">
      <c r="A75" s="44">
        <v>75</v>
      </c>
      <c r="B75" s="51" t="s">
        <v>118</v>
      </c>
      <c r="C75" s="52">
        <v>0</v>
      </c>
      <c r="D75" s="53"/>
      <c r="E75" s="54"/>
    </row>
    <row r="76" spans="1:5" s="97" customFormat="1">
      <c r="A76" s="44">
        <v>76</v>
      </c>
      <c r="B76" s="51" t="s">
        <v>119</v>
      </c>
      <c r="C76" s="52">
        <v>0</v>
      </c>
      <c r="D76" s="53"/>
      <c r="E76" s="54"/>
    </row>
    <row r="77" spans="1:5">
      <c r="A77" s="44">
        <v>77</v>
      </c>
      <c r="B77" s="51" t="s">
        <v>120</v>
      </c>
      <c r="C77" s="52">
        <v>0</v>
      </c>
      <c r="D77" s="53"/>
      <c r="E77" s="54"/>
    </row>
    <row r="78" spans="1:5" ht="13.5" thickBot="1">
      <c r="A78" s="44">
        <v>78</v>
      </c>
      <c r="B78" s="51" t="s">
        <v>121</v>
      </c>
      <c r="C78" s="98">
        <f>+C74-C75-C76-C77</f>
        <v>48179.94</v>
      </c>
      <c r="D78" s="53"/>
      <c r="E78" s="54" t="s">
        <v>122</v>
      </c>
    </row>
    <row r="79" spans="1:5" ht="13.5" thickBot="1">
      <c r="B79" s="99">
        <v>43679</v>
      </c>
      <c r="C79" s="100"/>
      <c r="D79" s="100"/>
      <c r="E79" s="101"/>
    </row>
  </sheetData>
  <sheetProtection algorithmName="SHA-512" hashValue="xyjqAjYPxf/xlCxkdTfwm/uoz2Dj/PmSxjRp1oR5JfXBzC63mOGqf30Fp818R/Iyr8rIUJQjjGo9TKEQS37Shg==" saltValue="qlJKsySxwPzYHYWravdS8w==" spinCount="100000" sheet="1" autoFilter="0"/>
  <dataValidations count="2">
    <dataValidation type="list" allowBlank="1" showInputMessage="1" showErrorMessage="1" sqref="C18" xr:uid="{2413B149-772D-4D83-965E-732905A698EC}">
      <formula1>$G$21:$I$21</formula1>
    </dataValidation>
    <dataValidation type="list" allowBlank="1" showInputMessage="1" showErrorMessage="1" sqref="C70 C22:C25" xr:uid="{45F08ABF-3F90-4A60-B36A-DB214D6817EF}">
      <formula1>$G$14:$H$14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6C34-BC58-47DD-BA6C-32E923DCCD72}">
  <dimension ref="A1:R1325"/>
  <sheetViews>
    <sheetView zoomScale="85" zoomScaleNormal="85" workbookViewId="0">
      <selection activeCell="E15" sqref="E15"/>
    </sheetView>
  </sheetViews>
  <sheetFormatPr defaultColWidth="20.7109375" defaultRowHeight="12.75"/>
  <cols>
    <col min="1" max="1" width="7.28515625" style="199" customWidth="1"/>
    <col min="2" max="2" width="63.140625" style="199" customWidth="1"/>
    <col min="3" max="3" width="9.42578125" style="200" customWidth="1"/>
    <col min="4" max="4" width="8.5703125" style="201" customWidth="1"/>
    <col min="5" max="5" width="16.5703125" style="201" customWidth="1"/>
    <col min="6" max="6" width="10.7109375" style="139" customWidth="1"/>
    <col min="7" max="7" width="9.85546875" style="202" customWidth="1"/>
    <col min="8" max="8" width="12.85546875" style="203" customWidth="1"/>
    <col min="9" max="9" width="8.85546875" style="204" customWidth="1"/>
    <col min="10" max="10" width="9" style="204" customWidth="1"/>
    <col min="11" max="11" width="24.28515625" style="139" customWidth="1"/>
    <col min="12" max="12" width="20.42578125" style="139" customWidth="1"/>
    <col min="13" max="16384" width="20.7109375" style="139"/>
  </cols>
  <sheetData>
    <row r="1" spans="1:12" s="135" customFormat="1" ht="13.5" thickBot="1">
      <c r="A1" s="127"/>
      <c r="B1" s="1"/>
      <c r="C1" s="128"/>
      <c r="D1" s="129"/>
      <c r="E1" s="130"/>
      <c r="F1" s="131"/>
      <c r="G1" s="132"/>
      <c r="H1" s="133"/>
      <c r="I1" s="134"/>
      <c r="J1" s="134"/>
      <c r="K1" s="131"/>
      <c r="L1" s="131"/>
    </row>
    <row r="2" spans="1:12">
      <c r="A2" s="136" t="s">
        <v>126</v>
      </c>
      <c r="B2" s="137"/>
      <c r="C2" s="137"/>
      <c r="D2" s="137"/>
      <c r="E2" s="137"/>
      <c r="F2" s="137"/>
      <c r="G2" s="137"/>
      <c r="H2" s="137"/>
      <c r="I2" s="137"/>
      <c r="J2" s="137"/>
      <c r="K2" s="137"/>
      <c r="L2" s="138"/>
    </row>
    <row r="3" spans="1:12" ht="13.5" thickBot="1">
      <c r="A3" s="140" t="s">
        <v>1934</v>
      </c>
      <c r="B3" s="141"/>
      <c r="C3" s="141"/>
      <c r="D3" s="141"/>
      <c r="E3" s="141"/>
      <c r="F3" s="141"/>
      <c r="G3" s="141"/>
      <c r="H3" s="141"/>
      <c r="I3" s="141"/>
      <c r="J3" s="141"/>
      <c r="K3" s="141"/>
      <c r="L3" s="142"/>
    </row>
    <row r="4" spans="1:12" ht="15" customHeight="1">
      <c r="A4" s="143"/>
      <c r="B4" s="259" t="s">
        <v>127</v>
      </c>
      <c r="C4" s="260"/>
      <c r="D4" s="260"/>
      <c r="E4" s="260"/>
      <c r="F4" s="260"/>
      <c r="G4" s="260"/>
      <c r="H4" s="260"/>
      <c r="I4" s="260"/>
      <c r="J4" s="260"/>
      <c r="K4" s="260"/>
      <c r="L4" s="261"/>
    </row>
    <row r="5" spans="1:12" ht="25.5" customHeight="1">
      <c r="A5" s="143"/>
      <c r="B5" s="262" t="s">
        <v>128</v>
      </c>
      <c r="C5" s="262"/>
      <c r="D5" s="262"/>
      <c r="E5" s="262"/>
      <c r="F5" s="262"/>
      <c r="G5" s="262"/>
      <c r="H5" s="262"/>
      <c r="I5" s="262"/>
      <c r="J5" s="262"/>
      <c r="K5" s="262"/>
      <c r="L5" s="263"/>
    </row>
    <row r="6" spans="1:12" ht="25.5" customHeight="1">
      <c r="A6" s="143"/>
      <c r="B6" s="262" t="s">
        <v>1917</v>
      </c>
      <c r="C6" s="262"/>
      <c r="D6" s="262"/>
      <c r="E6" s="262"/>
      <c r="F6" s="262"/>
      <c r="G6" s="262"/>
      <c r="H6" s="262"/>
      <c r="I6" s="262"/>
      <c r="J6" s="262"/>
      <c r="K6" s="262"/>
      <c r="L6" s="263"/>
    </row>
    <row r="7" spans="1:12" s="145" customFormat="1" ht="25.5" customHeight="1">
      <c r="A7" s="144"/>
      <c r="B7" s="264" t="s">
        <v>1922</v>
      </c>
      <c r="C7" s="262"/>
      <c r="D7" s="262"/>
      <c r="E7" s="262"/>
      <c r="F7" s="262"/>
      <c r="G7" s="262"/>
      <c r="H7" s="262"/>
      <c r="I7" s="262"/>
      <c r="J7" s="262"/>
      <c r="K7" s="262"/>
      <c r="L7" s="263"/>
    </row>
    <row r="8" spans="1:12" s="145" customFormat="1" ht="25.5" customHeight="1">
      <c r="A8" s="144"/>
      <c r="B8" s="265" t="s">
        <v>1921</v>
      </c>
      <c r="C8" s="146"/>
      <c r="D8" s="146"/>
      <c r="E8" s="146"/>
      <c r="F8" s="146"/>
      <c r="G8" s="146"/>
      <c r="H8" s="146"/>
      <c r="I8" s="146"/>
      <c r="J8" s="146"/>
      <c r="K8" s="146"/>
      <c r="L8" s="147"/>
    </row>
    <row r="9" spans="1:12" s="145" customFormat="1" ht="25.5" customHeight="1">
      <c r="A9" s="144"/>
      <c r="B9" s="262" t="s">
        <v>129</v>
      </c>
      <c r="C9" s="262"/>
      <c r="D9" s="262"/>
      <c r="E9" s="262"/>
      <c r="F9" s="262"/>
      <c r="G9" s="262"/>
      <c r="H9" s="262"/>
      <c r="I9" s="262"/>
      <c r="J9" s="262"/>
      <c r="K9" s="262"/>
      <c r="L9" s="263"/>
    </row>
    <row r="10" spans="1:12" s="145" customFormat="1" ht="25.5" customHeight="1">
      <c r="A10" s="144"/>
      <c r="B10" s="264" t="s">
        <v>1918</v>
      </c>
      <c r="C10" s="264"/>
      <c r="D10" s="264"/>
      <c r="E10" s="264"/>
      <c r="F10" s="264"/>
      <c r="G10" s="264"/>
      <c r="H10" s="264"/>
      <c r="I10" s="264"/>
      <c r="J10" s="264"/>
      <c r="K10" s="264"/>
      <c r="L10" s="266"/>
    </row>
    <row r="11" spans="1:12" s="145" customFormat="1" ht="25.5" customHeight="1">
      <c r="A11" s="144"/>
      <c r="B11" s="264" t="s">
        <v>1919</v>
      </c>
      <c r="C11" s="264"/>
      <c r="D11" s="264"/>
      <c r="E11" s="264"/>
      <c r="F11" s="264"/>
      <c r="G11" s="264"/>
      <c r="H11" s="264"/>
      <c r="I11" s="264"/>
      <c r="J11" s="264"/>
      <c r="K11" s="264"/>
      <c r="L11" s="266"/>
    </row>
    <row r="12" spans="1:12" ht="51" customHeight="1">
      <c r="A12" s="143"/>
      <c r="B12" s="262" t="s">
        <v>130</v>
      </c>
      <c r="C12" s="262"/>
      <c r="D12" s="262"/>
      <c r="E12" s="262"/>
      <c r="F12" s="262"/>
      <c r="G12" s="262"/>
      <c r="H12" s="262"/>
      <c r="I12" s="262"/>
      <c r="J12" s="262"/>
      <c r="K12" s="262"/>
      <c r="L12" s="263"/>
    </row>
    <row r="13" spans="1:12" ht="25.5" customHeight="1">
      <c r="A13" s="143"/>
      <c r="B13" s="262" t="s">
        <v>1923</v>
      </c>
      <c r="C13" s="262"/>
      <c r="D13" s="262"/>
      <c r="E13" s="262"/>
      <c r="F13" s="262"/>
      <c r="G13" s="262"/>
      <c r="H13" s="262"/>
      <c r="I13" s="262"/>
      <c r="J13" s="262"/>
      <c r="K13" s="262"/>
      <c r="L13" s="263"/>
    </row>
    <row r="14" spans="1:12" ht="25.5" customHeight="1">
      <c r="A14" s="143"/>
      <c r="B14" s="262" t="s">
        <v>131</v>
      </c>
      <c r="C14" s="262"/>
      <c r="D14" s="262"/>
      <c r="E14" s="262"/>
      <c r="F14" s="262"/>
      <c r="G14" s="262"/>
      <c r="H14" s="262"/>
      <c r="I14" s="262"/>
      <c r="J14" s="262"/>
      <c r="K14" s="262"/>
      <c r="L14" s="263"/>
    </row>
    <row r="15" spans="1:12" s="149" customFormat="1" ht="78" customHeight="1">
      <c r="A15" s="148"/>
      <c r="B15" s="262" t="s">
        <v>132</v>
      </c>
      <c r="C15" s="262"/>
      <c r="D15" s="262"/>
      <c r="E15" s="262"/>
      <c r="F15" s="262"/>
      <c r="G15" s="262"/>
      <c r="H15" s="262"/>
      <c r="I15" s="262"/>
      <c r="J15" s="262"/>
      <c r="K15" s="262"/>
      <c r="L15" s="263"/>
    </row>
    <row r="16" spans="1:12">
      <c r="A16" s="143"/>
      <c r="B16" s="262" t="s">
        <v>1916</v>
      </c>
      <c r="C16" s="267"/>
      <c r="D16" s="267"/>
      <c r="E16" s="267"/>
      <c r="F16" s="267"/>
      <c r="G16" s="267"/>
      <c r="H16" s="267"/>
      <c r="I16" s="267"/>
      <c r="J16" s="267"/>
      <c r="K16" s="267"/>
      <c r="L16" s="268"/>
    </row>
    <row r="17" spans="1:18">
      <c r="A17" s="150" t="s">
        <v>7</v>
      </c>
      <c r="B17" s="151" t="s">
        <v>8</v>
      </c>
      <c r="C17" s="152" t="s">
        <v>9</v>
      </c>
      <c r="D17" s="153" t="s">
        <v>10</v>
      </c>
      <c r="E17" s="153" t="s">
        <v>11</v>
      </c>
      <c r="F17" s="151" t="s">
        <v>133</v>
      </c>
      <c r="G17" s="151" t="s">
        <v>134</v>
      </c>
      <c r="H17" s="151" t="s">
        <v>135</v>
      </c>
      <c r="I17" s="151" t="s">
        <v>136</v>
      </c>
      <c r="J17" s="151" t="s">
        <v>137</v>
      </c>
      <c r="K17" s="151" t="s">
        <v>138</v>
      </c>
      <c r="L17" s="154" t="s">
        <v>139</v>
      </c>
    </row>
    <row r="18" spans="1:18">
      <c r="A18" s="155"/>
      <c r="B18" s="156"/>
      <c r="C18" s="157"/>
      <c r="D18" s="158"/>
      <c r="E18" s="158"/>
      <c r="F18" s="156"/>
      <c r="G18" s="159"/>
      <c r="H18" s="160"/>
      <c r="I18" s="160"/>
      <c r="J18" s="160"/>
      <c r="K18" s="161" t="s">
        <v>140</v>
      </c>
      <c r="L18" s="162"/>
    </row>
    <row r="19" spans="1:18" s="165" customFormat="1" ht="76.5">
      <c r="A19" s="155" t="s">
        <v>141</v>
      </c>
      <c r="B19" s="156" t="s">
        <v>142</v>
      </c>
      <c r="C19" s="157" t="s">
        <v>143</v>
      </c>
      <c r="D19" s="158" t="s">
        <v>144</v>
      </c>
      <c r="E19" s="158" t="s">
        <v>145</v>
      </c>
      <c r="F19" s="156" t="s">
        <v>146</v>
      </c>
      <c r="G19" s="159" t="s">
        <v>147</v>
      </c>
      <c r="H19" s="160" t="s">
        <v>1924</v>
      </c>
      <c r="I19" s="160" t="s">
        <v>148</v>
      </c>
      <c r="J19" s="160" t="s">
        <v>76</v>
      </c>
      <c r="K19" s="163" t="s">
        <v>149</v>
      </c>
      <c r="L19" s="164" t="s">
        <v>150</v>
      </c>
      <c r="M19" s="139"/>
      <c r="N19" s="139"/>
      <c r="O19" s="139"/>
      <c r="P19" s="139"/>
      <c r="Q19" s="139"/>
      <c r="R19" s="139"/>
    </row>
    <row r="20" spans="1:18" s="177" customFormat="1">
      <c r="A20" s="166" t="s">
        <v>57</v>
      </c>
      <c r="B20" s="167" t="s">
        <v>151</v>
      </c>
      <c r="C20" s="168">
        <v>8.0500000000000007</v>
      </c>
      <c r="D20" s="169">
        <v>6.0453999999999999</v>
      </c>
      <c r="E20" s="170">
        <v>8.9366000000000003</v>
      </c>
      <c r="F20" s="171">
        <v>1</v>
      </c>
      <c r="G20" s="172">
        <f>ROUND(E20*F20,4)</f>
        <v>8.9366000000000003</v>
      </c>
      <c r="H20" s="173">
        <f>G20*'2-Calculator'!$G$23</f>
        <v>48481.055</v>
      </c>
      <c r="I20" s="174" t="s">
        <v>13</v>
      </c>
      <c r="J20" s="174" t="s">
        <v>12</v>
      </c>
      <c r="K20" s="175" t="s">
        <v>152</v>
      </c>
      <c r="L20" s="176" t="s">
        <v>153</v>
      </c>
      <c r="M20" s="258"/>
      <c r="N20" s="165"/>
      <c r="O20" s="165"/>
      <c r="P20" s="165"/>
      <c r="Q20" s="165"/>
      <c r="R20" s="165"/>
    </row>
    <row r="21" spans="1:18">
      <c r="A21" s="166" t="s">
        <v>154</v>
      </c>
      <c r="B21" s="167" t="s">
        <v>151</v>
      </c>
      <c r="C21" s="168">
        <v>8.52</v>
      </c>
      <c r="D21" s="169">
        <v>6.1509</v>
      </c>
      <c r="E21" s="170">
        <v>9.0924999999999994</v>
      </c>
      <c r="F21" s="171">
        <v>1</v>
      </c>
      <c r="G21" s="172">
        <f t="shared" ref="G21:G84" si="0">ROUND(E21*F21,4)</f>
        <v>9.0924999999999994</v>
      </c>
      <c r="H21" s="173">
        <f>G21*'2-Calculator'!$G$23</f>
        <v>49326.8125</v>
      </c>
      <c r="I21" s="174" t="s">
        <v>13</v>
      </c>
      <c r="J21" s="174" t="s">
        <v>12</v>
      </c>
      <c r="K21" s="175" t="s">
        <v>152</v>
      </c>
      <c r="L21" s="176" t="s">
        <v>153</v>
      </c>
      <c r="M21" s="258"/>
      <c r="N21" s="177"/>
      <c r="O21" s="177"/>
      <c r="P21" s="165"/>
      <c r="Q21" s="177"/>
      <c r="R21" s="177"/>
    </row>
    <row r="22" spans="1:18">
      <c r="A22" s="166" t="s">
        <v>155</v>
      </c>
      <c r="B22" s="167" t="s">
        <v>151</v>
      </c>
      <c r="C22" s="168">
        <v>11.79</v>
      </c>
      <c r="D22" s="169">
        <v>7.2733999999999996</v>
      </c>
      <c r="E22" s="170">
        <v>10.751799999999999</v>
      </c>
      <c r="F22" s="171">
        <v>1</v>
      </c>
      <c r="G22" s="172">
        <f t="shared" si="0"/>
        <v>10.751799999999999</v>
      </c>
      <c r="H22" s="173">
        <f>G22*'2-Calculator'!$G$23</f>
        <v>58328.514999999999</v>
      </c>
      <c r="I22" s="174" t="s">
        <v>13</v>
      </c>
      <c r="J22" s="174" t="s">
        <v>12</v>
      </c>
      <c r="K22" s="175" t="s">
        <v>152</v>
      </c>
      <c r="L22" s="176" t="s">
        <v>153</v>
      </c>
      <c r="M22" s="258"/>
      <c r="O22" s="177"/>
      <c r="P22" s="165"/>
    </row>
    <row r="23" spans="1:18">
      <c r="A23" s="178" t="s">
        <v>156</v>
      </c>
      <c r="B23" s="179" t="s">
        <v>151</v>
      </c>
      <c r="C23" s="180">
        <v>28.47</v>
      </c>
      <c r="D23" s="181">
        <v>11.930400000000001</v>
      </c>
      <c r="E23" s="182">
        <v>17.635999999999999</v>
      </c>
      <c r="F23" s="183">
        <v>1</v>
      </c>
      <c r="G23" s="182">
        <f t="shared" si="0"/>
        <v>17.635999999999999</v>
      </c>
      <c r="H23" s="184">
        <f>G23*'2-Calculator'!$G$23</f>
        <v>95675.3</v>
      </c>
      <c r="I23" s="185" t="s">
        <v>13</v>
      </c>
      <c r="J23" s="185" t="s">
        <v>12</v>
      </c>
      <c r="K23" s="186" t="s">
        <v>152</v>
      </c>
      <c r="L23" s="187" t="s">
        <v>153</v>
      </c>
      <c r="M23" s="258"/>
      <c r="O23" s="177"/>
      <c r="P23" s="165"/>
    </row>
    <row r="24" spans="1:18">
      <c r="A24" s="188" t="s">
        <v>157</v>
      </c>
      <c r="B24" s="189" t="s">
        <v>158</v>
      </c>
      <c r="C24" s="190">
        <v>10.62</v>
      </c>
      <c r="D24" s="191">
        <v>6.5330000000000004</v>
      </c>
      <c r="E24" s="192">
        <v>9.6574000000000009</v>
      </c>
      <c r="F24" s="193">
        <v>1</v>
      </c>
      <c r="G24" s="172">
        <f t="shared" si="0"/>
        <v>9.6574000000000009</v>
      </c>
      <c r="H24" s="173">
        <f>G24*'2-Calculator'!$G$23</f>
        <v>52391.395000000004</v>
      </c>
      <c r="I24" s="194" t="s">
        <v>13</v>
      </c>
      <c r="J24" s="194" t="s">
        <v>12</v>
      </c>
      <c r="K24" s="195" t="s">
        <v>152</v>
      </c>
      <c r="L24" s="196" t="s">
        <v>159</v>
      </c>
      <c r="M24" s="258"/>
      <c r="O24" s="177"/>
      <c r="P24" s="165"/>
    </row>
    <row r="25" spans="1:18">
      <c r="A25" s="166" t="s">
        <v>160</v>
      </c>
      <c r="B25" s="167" t="s">
        <v>158</v>
      </c>
      <c r="C25" s="168">
        <v>13.46</v>
      </c>
      <c r="D25" s="169">
        <v>7.7477</v>
      </c>
      <c r="E25" s="170">
        <v>11.452999999999999</v>
      </c>
      <c r="F25" s="171">
        <v>1</v>
      </c>
      <c r="G25" s="172">
        <f t="shared" si="0"/>
        <v>11.452999999999999</v>
      </c>
      <c r="H25" s="173">
        <f>G25*'2-Calculator'!$G$23</f>
        <v>62132.524999999994</v>
      </c>
      <c r="I25" s="174" t="s">
        <v>13</v>
      </c>
      <c r="J25" s="174" t="s">
        <v>12</v>
      </c>
      <c r="K25" s="175" t="s">
        <v>152</v>
      </c>
      <c r="L25" s="176" t="s">
        <v>159</v>
      </c>
      <c r="M25" s="258"/>
      <c r="O25" s="177"/>
      <c r="P25" s="165"/>
    </row>
    <row r="26" spans="1:18">
      <c r="A26" s="166" t="s">
        <v>161</v>
      </c>
      <c r="B26" s="167" t="s">
        <v>158</v>
      </c>
      <c r="C26" s="168">
        <v>22.89</v>
      </c>
      <c r="D26" s="169">
        <v>10.8306</v>
      </c>
      <c r="E26" s="170">
        <v>16.010200000000001</v>
      </c>
      <c r="F26" s="171">
        <v>1</v>
      </c>
      <c r="G26" s="172">
        <f t="shared" si="0"/>
        <v>16.010200000000001</v>
      </c>
      <c r="H26" s="173">
        <f>G26*'2-Calculator'!$G$23</f>
        <v>86855.335000000006</v>
      </c>
      <c r="I26" s="174" t="s">
        <v>13</v>
      </c>
      <c r="J26" s="174" t="s">
        <v>12</v>
      </c>
      <c r="K26" s="175" t="s">
        <v>152</v>
      </c>
      <c r="L26" s="176" t="s">
        <v>159</v>
      </c>
      <c r="M26" s="258"/>
      <c r="O26" s="177"/>
      <c r="P26" s="165"/>
    </row>
    <row r="27" spans="1:18">
      <c r="A27" s="178" t="s">
        <v>162</v>
      </c>
      <c r="B27" s="179" t="s">
        <v>158</v>
      </c>
      <c r="C27" s="180">
        <v>38.83</v>
      </c>
      <c r="D27" s="181">
        <v>15.7133</v>
      </c>
      <c r="E27" s="182">
        <v>23.228100000000001</v>
      </c>
      <c r="F27" s="183">
        <v>1</v>
      </c>
      <c r="G27" s="182">
        <f t="shared" si="0"/>
        <v>23.228100000000001</v>
      </c>
      <c r="H27" s="184">
        <f>G27*'2-Calculator'!$G$23</f>
        <v>126012.4425</v>
      </c>
      <c r="I27" s="185" t="s">
        <v>13</v>
      </c>
      <c r="J27" s="185" t="s">
        <v>12</v>
      </c>
      <c r="K27" s="186" t="s">
        <v>152</v>
      </c>
      <c r="L27" s="187" t="s">
        <v>159</v>
      </c>
      <c r="M27" s="258"/>
      <c r="O27" s="177"/>
      <c r="P27" s="165"/>
    </row>
    <row r="28" spans="1:18">
      <c r="A28" s="188" t="s">
        <v>163</v>
      </c>
      <c r="B28" s="189" t="s">
        <v>164</v>
      </c>
      <c r="C28" s="190">
        <v>18.5</v>
      </c>
      <c r="D28" s="191">
        <v>4.1670999999999996</v>
      </c>
      <c r="E28" s="192">
        <v>6.16</v>
      </c>
      <c r="F28" s="193">
        <v>1</v>
      </c>
      <c r="G28" s="172">
        <f t="shared" si="0"/>
        <v>6.16</v>
      </c>
      <c r="H28" s="173">
        <f>G28*'2-Calculator'!$G$23</f>
        <v>33418</v>
      </c>
      <c r="I28" s="194" t="s">
        <v>13</v>
      </c>
      <c r="J28" s="194" t="s">
        <v>12</v>
      </c>
      <c r="K28" s="195" t="s">
        <v>152</v>
      </c>
      <c r="L28" s="196" t="s">
        <v>159</v>
      </c>
      <c r="M28" s="258"/>
      <c r="O28" s="177"/>
      <c r="P28" s="165"/>
    </row>
    <row r="29" spans="1:18">
      <c r="A29" s="166" t="s">
        <v>165</v>
      </c>
      <c r="B29" s="167" t="s">
        <v>164</v>
      </c>
      <c r="C29" s="168">
        <v>19.78</v>
      </c>
      <c r="D29" s="169">
        <v>5.3635000000000002</v>
      </c>
      <c r="E29" s="170">
        <v>7.9286000000000003</v>
      </c>
      <c r="F29" s="171">
        <v>1</v>
      </c>
      <c r="G29" s="172">
        <f t="shared" si="0"/>
        <v>7.9286000000000003</v>
      </c>
      <c r="H29" s="173">
        <f>G29*'2-Calculator'!$G$23</f>
        <v>43012.654999999999</v>
      </c>
      <c r="I29" s="174" t="s">
        <v>13</v>
      </c>
      <c r="J29" s="174" t="s">
        <v>12</v>
      </c>
      <c r="K29" s="175" t="s">
        <v>152</v>
      </c>
      <c r="L29" s="176" t="s">
        <v>159</v>
      </c>
      <c r="M29" s="258"/>
      <c r="O29" s="177"/>
      <c r="P29" s="165"/>
    </row>
    <row r="30" spans="1:18">
      <c r="A30" s="166" t="s">
        <v>166</v>
      </c>
      <c r="B30" s="167" t="s">
        <v>164</v>
      </c>
      <c r="C30" s="168">
        <v>25.49</v>
      </c>
      <c r="D30" s="169">
        <v>7.0773999999999999</v>
      </c>
      <c r="E30" s="170">
        <v>10.4621</v>
      </c>
      <c r="F30" s="171">
        <v>1</v>
      </c>
      <c r="G30" s="172">
        <f t="shared" si="0"/>
        <v>10.4621</v>
      </c>
      <c r="H30" s="173">
        <f>G30*'2-Calculator'!$G$23</f>
        <v>56756.892499999994</v>
      </c>
      <c r="I30" s="174" t="s">
        <v>13</v>
      </c>
      <c r="J30" s="174" t="s">
        <v>12</v>
      </c>
      <c r="K30" s="175" t="s">
        <v>152</v>
      </c>
      <c r="L30" s="176" t="s">
        <v>159</v>
      </c>
      <c r="M30" s="258"/>
      <c r="O30" s="177"/>
      <c r="P30" s="165"/>
    </row>
    <row r="31" spans="1:18">
      <c r="A31" s="178" t="s">
        <v>167</v>
      </c>
      <c r="B31" s="179" t="s">
        <v>164</v>
      </c>
      <c r="C31" s="180">
        <v>35.79</v>
      </c>
      <c r="D31" s="181">
        <v>10.814399999999999</v>
      </c>
      <c r="E31" s="182">
        <v>15.9863</v>
      </c>
      <c r="F31" s="183">
        <v>1</v>
      </c>
      <c r="G31" s="182">
        <f t="shared" si="0"/>
        <v>15.9863</v>
      </c>
      <c r="H31" s="184">
        <f>G31*'2-Calculator'!$G$23</f>
        <v>86725.677500000005</v>
      </c>
      <c r="I31" s="185" t="s">
        <v>13</v>
      </c>
      <c r="J31" s="185" t="s">
        <v>12</v>
      </c>
      <c r="K31" s="186" t="s">
        <v>152</v>
      </c>
      <c r="L31" s="187" t="s">
        <v>159</v>
      </c>
      <c r="M31" s="258"/>
      <c r="O31" s="177"/>
      <c r="P31" s="165"/>
    </row>
    <row r="32" spans="1:18">
      <c r="A32" s="188" t="s">
        <v>168</v>
      </c>
      <c r="B32" s="189" t="s">
        <v>169</v>
      </c>
      <c r="C32" s="190">
        <v>15.2</v>
      </c>
      <c r="D32" s="191">
        <v>3.4420000000000002</v>
      </c>
      <c r="E32" s="192">
        <v>5.0880999999999998</v>
      </c>
      <c r="F32" s="193">
        <v>1</v>
      </c>
      <c r="G32" s="172">
        <f t="shared" si="0"/>
        <v>5.0880999999999998</v>
      </c>
      <c r="H32" s="173">
        <f>G32*'2-Calculator'!$G$23</f>
        <v>27602.942499999997</v>
      </c>
      <c r="I32" s="194" t="s">
        <v>13</v>
      </c>
      <c r="J32" s="194" t="s">
        <v>12</v>
      </c>
      <c r="K32" s="195" t="s">
        <v>152</v>
      </c>
      <c r="L32" s="196" t="s">
        <v>159</v>
      </c>
      <c r="M32" s="258"/>
      <c r="O32" s="177"/>
      <c r="P32" s="165"/>
    </row>
    <row r="33" spans="1:16">
      <c r="A33" s="166" t="s">
        <v>170</v>
      </c>
      <c r="B33" s="167" t="s">
        <v>169</v>
      </c>
      <c r="C33" s="168">
        <v>16.89</v>
      </c>
      <c r="D33" s="169">
        <v>3.6753999999999998</v>
      </c>
      <c r="E33" s="170">
        <v>5.4330999999999996</v>
      </c>
      <c r="F33" s="171">
        <v>1</v>
      </c>
      <c r="G33" s="172">
        <f t="shared" si="0"/>
        <v>5.4330999999999996</v>
      </c>
      <c r="H33" s="173">
        <f>G33*'2-Calculator'!$G$23</f>
        <v>29474.567499999997</v>
      </c>
      <c r="I33" s="174" t="s">
        <v>13</v>
      </c>
      <c r="J33" s="174" t="s">
        <v>12</v>
      </c>
      <c r="K33" s="175" t="s">
        <v>152</v>
      </c>
      <c r="L33" s="176" t="s">
        <v>159</v>
      </c>
      <c r="M33" s="258"/>
      <c r="O33" s="177"/>
      <c r="P33" s="165"/>
    </row>
    <row r="34" spans="1:16">
      <c r="A34" s="166" t="s">
        <v>171</v>
      </c>
      <c r="B34" s="167" t="s">
        <v>169</v>
      </c>
      <c r="C34" s="168">
        <v>22.19</v>
      </c>
      <c r="D34" s="169">
        <v>4.9828000000000001</v>
      </c>
      <c r="E34" s="170">
        <v>7.3658000000000001</v>
      </c>
      <c r="F34" s="171">
        <v>1</v>
      </c>
      <c r="G34" s="172">
        <f t="shared" si="0"/>
        <v>7.3658000000000001</v>
      </c>
      <c r="H34" s="173">
        <f>G34*'2-Calculator'!$G$23</f>
        <v>39959.465000000004</v>
      </c>
      <c r="I34" s="174" t="s">
        <v>13</v>
      </c>
      <c r="J34" s="174" t="s">
        <v>12</v>
      </c>
      <c r="K34" s="175" t="s">
        <v>152</v>
      </c>
      <c r="L34" s="176" t="s">
        <v>159</v>
      </c>
      <c r="M34" s="258"/>
      <c r="O34" s="177"/>
      <c r="P34" s="165"/>
    </row>
    <row r="35" spans="1:16">
      <c r="A35" s="178" t="s">
        <v>172</v>
      </c>
      <c r="B35" s="179" t="s">
        <v>169</v>
      </c>
      <c r="C35" s="180">
        <v>28.88</v>
      </c>
      <c r="D35" s="181">
        <v>6.9375999999999998</v>
      </c>
      <c r="E35" s="182">
        <v>10.2555</v>
      </c>
      <c r="F35" s="183">
        <v>1</v>
      </c>
      <c r="G35" s="182">
        <f t="shared" si="0"/>
        <v>10.2555</v>
      </c>
      <c r="H35" s="184">
        <f>G35*'2-Calculator'!$G$23</f>
        <v>55636.087500000001</v>
      </c>
      <c r="I35" s="185" t="s">
        <v>13</v>
      </c>
      <c r="J35" s="185" t="s">
        <v>12</v>
      </c>
      <c r="K35" s="186" t="s">
        <v>152</v>
      </c>
      <c r="L35" s="187" t="s">
        <v>159</v>
      </c>
      <c r="M35" s="258"/>
      <c r="O35" s="177"/>
      <c r="P35" s="165"/>
    </row>
    <row r="36" spans="1:16">
      <c r="A36" s="188" t="s">
        <v>173</v>
      </c>
      <c r="B36" s="189" t="s">
        <v>174</v>
      </c>
      <c r="C36" s="190">
        <v>6.56</v>
      </c>
      <c r="D36" s="191">
        <v>5.1950000000000003</v>
      </c>
      <c r="E36" s="192">
        <v>7.6795</v>
      </c>
      <c r="F36" s="193">
        <v>1</v>
      </c>
      <c r="G36" s="172">
        <f t="shared" si="0"/>
        <v>7.6795</v>
      </c>
      <c r="H36" s="173">
        <f>G36*'2-Calculator'!$G$23</f>
        <v>41661.287499999999</v>
      </c>
      <c r="I36" s="194" t="s">
        <v>13</v>
      </c>
      <c r="J36" s="194" t="s">
        <v>12</v>
      </c>
      <c r="K36" s="195" t="s">
        <v>152</v>
      </c>
      <c r="L36" s="196" t="s">
        <v>153</v>
      </c>
      <c r="M36" s="258"/>
      <c r="O36" s="177"/>
      <c r="P36" s="165"/>
    </row>
    <row r="37" spans="1:16">
      <c r="A37" s="166" t="s">
        <v>175</v>
      </c>
      <c r="B37" s="167" t="s">
        <v>174</v>
      </c>
      <c r="C37" s="168">
        <v>7.29</v>
      </c>
      <c r="D37" s="169">
        <v>6.9158999999999997</v>
      </c>
      <c r="E37" s="170">
        <v>10.2234</v>
      </c>
      <c r="F37" s="171">
        <v>1</v>
      </c>
      <c r="G37" s="172">
        <f t="shared" si="0"/>
        <v>10.2234</v>
      </c>
      <c r="H37" s="173">
        <f>G37*'2-Calculator'!$G$23</f>
        <v>55461.945</v>
      </c>
      <c r="I37" s="174" t="s">
        <v>13</v>
      </c>
      <c r="J37" s="174" t="s">
        <v>12</v>
      </c>
      <c r="K37" s="175" t="s">
        <v>152</v>
      </c>
      <c r="L37" s="176" t="s">
        <v>153</v>
      </c>
      <c r="M37" s="258"/>
      <c r="O37" s="177"/>
      <c r="P37" s="165"/>
    </row>
    <row r="38" spans="1:16">
      <c r="A38" s="166" t="s">
        <v>176</v>
      </c>
      <c r="B38" s="167" t="s">
        <v>174</v>
      </c>
      <c r="C38" s="168">
        <v>9.39</v>
      </c>
      <c r="D38" s="169">
        <v>7.8178000000000001</v>
      </c>
      <c r="E38" s="170">
        <v>11.5566</v>
      </c>
      <c r="F38" s="171">
        <v>1</v>
      </c>
      <c r="G38" s="172">
        <f t="shared" si="0"/>
        <v>11.5566</v>
      </c>
      <c r="H38" s="173">
        <f>G38*'2-Calculator'!$G$23</f>
        <v>62694.555</v>
      </c>
      <c r="I38" s="174" t="s">
        <v>13</v>
      </c>
      <c r="J38" s="174" t="s">
        <v>12</v>
      </c>
      <c r="K38" s="175" t="s">
        <v>152</v>
      </c>
      <c r="L38" s="176" t="s">
        <v>153</v>
      </c>
      <c r="M38" s="258"/>
      <c r="O38" s="177"/>
      <c r="P38" s="165"/>
    </row>
    <row r="39" spans="1:16">
      <c r="A39" s="178" t="s">
        <v>177</v>
      </c>
      <c r="B39" s="179" t="s">
        <v>174</v>
      </c>
      <c r="C39" s="180">
        <v>20.82</v>
      </c>
      <c r="D39" s="181">
        <v>11.073600000000001</v>
      </c>
      <c r="E39" s="182">
        <v>16.369499999999999</v>
      </c>
      <c r="F39" s="183">
        <v>1</v>
      </c>
      <c r="G39" s="182">
        <f t="shared" si="0"/>
        <v>16.369499999999999</v>
      </c>
      <c r="H39" s="184">
        <f>G39*'2-Calculator'!$G$23</f>
        <v>88804.537499999991</v>
      </c>
      <c r="I39" s="185" t="s">
        <v>13</v>
      </c>
      <c r="J39" s="185" t="s">
        <v>12</v>
      </c>
      <c r="K39" s="186" t="s">
        <v>152</v>
      </c>
      <c r="L39" s="187" t="s">
        <v>153</v>
      </c>
      <c r="M39" s="258"/>
      <c r="O39" s="177"/>
      <c r="P39" s="165"/>
    </row>
    <row r="40" spans="1:16">
      <c r="A40" s="188" t="s">
        <v>178</v>
      </c>
      <c r="B40" s="189" t="s">
        <v>179</v>
      </c>
      <c r="C40" s="190">
        <v>18.73</v>
      </c>
      <c r="D40" s="191">
        <v>5.2899000000000003</v>
      </c>
      <c r="E40" s="192">
        <v>7.8197999999999999</v>
      </c>
      <c r="F40" s="193">
        <v>1</v>
      </c>
      <c r="G40" s="172">
        <f t="shared" si="0"/>
        <v>7.8197999999999999</v>
      </c>
      <c r="H40" s="173">
        <f>G40*'2-Calculator'!$G$23</f>
        <v>42422.415000000001</v>
      </c>
      <c r="I40" s="194" t="s">
        <v>13</v>
      </c>
      <c r="J40" s="194" t="s">
        <v>12</v>
      </c>
      <c r="K40" s="195" t="s">
        <v>152</v>
      </c>
      <c r="L40" s="196" t="s">
        <v>159</v>
      </c>
      <c r="M40" s="258"/>
      <c r="O40" s="177"/>
      <c r="P40" s="165"/>
    </row>
    <row r="41" spans="1:16">
      <c r="A41" s="166" t="s">
        <v>180</v>
      </c>
      <c r="B41" s="167" t="s">
        <v>179</v>
      </c>
      <c r="C41" s="168">
        <v>23.83</v>
      </c>
      <c r="D41" s="169">
        <v>6.6322000000000001</v>
      </c>
      <c r="E41" s="170">
        <v>9.8040000000000003</v>
      </c>
      <c r="F41" s="171">
        <v>1</v>
      </c>
      <c r="G41" s="172">
        <f t="shared" si="0"/>
        <v>9.8040000000000003</v>
      </c>
      <c r="H41" s="173">
        <f>G41*'2-Calculator'!$G$23</f>
        <v>53186.700000000004</v>
      </c>
      <c r="I41" s="174" t="s">
        <v>13</v>
      </c>
      <c r="J41" s="174" t="s">
        <v>12</v>
      </c>
      <c r="K41" s="175" t="s">
        <v>152</v>
      </c>
      <c r="L41" s="176" t="s">
        <v>159</v>
      </c>
      <c r="M41" s="258"/>
      <c r="O41" s="177"/>
      <c r="P41" s="165"/>
    </row>
    <row r="42" spans="1:16">
      <c r="A42" s="166" t="s">
        <v>181</v>
      </c>
      <c r="B42" s="167" t="s">
        <v>179</v>
      </c>
      <c r="C42" s="168">
        <v>30.52</v>
      </c>
      <c r="D42" s="169">
        <v>9.1898</v>
      </c>
      <c r="E42" s="170">
        <v>13.5847</v>
      </c>
      <c r="F42" s="171">
        <v>1</v>
      </c>
      <c r="G42" s="172">
        <f t="shared" si="0"/>
        <v>13.5847</v>
      </c>
      <c r="H42" s="173">
        <f>G42*'2-Calculator'!$G$23</f>
        <v>73696.997499999998</v>
      </c>
      <c r="I42" s="174" t="s">
        <v>13</v>
      </c>
      <c r="J42" s="174" t="s">
        <v>12</v>
      </c>
      <c r="K42" s="175" t="s">
        <v>152</v>
      </c>
      <c r="L42" s="176" t="s">
        <v>159</v>
      </c>
      <c r="M42" s="258"/>
      <c r="O42" s="177"/>
      <c r="P42" s="165"/>
    </row>
    <row r="43" spans="1:16">
      <c r="A43" s="178" t="s">
        <v>182</v>
      </c>
      <c r="B43" s="179" t="s">
        <v>179</v>
      </c>
      <c r="C43" s="180">
        <v>46.21</v>
      </c>
      <c r="D43" s="181">
        <v>14.8429</v>
      </c>
      <c r="E43" s="182">
        <v>21.941400000000002</v>
      </c>
      <c r="F43" s="183">
        <v>1</v>
      </c>
      <c r="G43" s="182">
        <f t="shared" si="0"/>
        <v>21.941400000000002</v>
      </c>
      <c r="H43" s="184">
        <f>G43*'2-Calculator'!$G$23</f>
        <v>119032.09500000002</v>
      </c>
      <c r="I43" s="185" t="s">
        <v>13</v>
      </c>
      <c r="J43" s="185" t="s">
        <v>12</v>
      </c>
      <c r="K43" s="186" t="s">
        <v>152</v>
      </c>
      <c r="L43" s="187" t="s">
        <v>159</v>
      </c>
      <c r="M43" s="258"/>
      <c r="O43" s="177"/>
      <c r="P43" s="165"/>
    </row>
    <row r="44" spans="1:16">
      <c r="A44" s="188" t="s">
        <v>183</v>
      </c>
      <c r="B44" s="189" t="s">
        <v>184</v>
      </c>
      <c r="C44" s="190">
        <v>14.36</v>
      </c>
      <c r="D44" s="191">
        <v>3.2229000000000001</v>
      </c>
      <c r="E44" s="192">
        <v>4.7641999999999998</v>
      </c>
      <c r="F44" s="193">
        <v>1</v>
      </c>
      <c r="G44" s="172">
        <f t="shared" si="0"/>
        <v>4.7641999999999998</v>
      </c>
      <c r="H44" s="173">
        <f>G44*'2-Calculator'!$G$23</f>
        <v>25845.785</v>
      </c>
      <c r="I44" s="194" t="s">
        <v>13</v>
      </c>
      <c r="J44" s="194" t="s">
        <v>12</v>
      </c>
      <c r="K44" s="195" t="s">
        <v>152</v>
      </c>
      <c r="L44" s="196" t="s">
        <v>159</v>
      </c>
      <c r="M44" s="258"/>
      <c r="O44" s="177"/>
      <c r="P44" s="165"/>
    </row>
    <row r="45" spans="1:16">
      <c r="A45" s="166" t="s">
        <v>185</v>
      </c>
      <c r="B45" s="167" t="s">
        <v>184</v>
      </c>
      <c r="C45" s="168">
        <v>15.69</v>
      </c>
      <c r="D45" s="169">
        <v>3.6953999999999998</v>
      </c>
      <c r="E45" s="170">
        <v>5.4626999999999999</v>
      </c>
      <c r="F45" s="171">
        <v>1</v>
      </c>
      <c r="G45" s="172">
        <f t="shared" si="0"/>
        <v>5.4626999999999999</v>
      </c>
      <c r="H45" s="173">
        <f>G45*'2-Calculator'!$G$23</f>
        <v>29635.147499999999</v>
      </c>
      <c r="I45" s="174" t="s">
        <v>13</v>
      </c>
      <c r="J45" s="174" t="s">
        <v>12</v>
      </c>
      <c r="K45" s="175" t="s">
        <v>152</v>
      </c>
      <c r="L45" s="176" t="s">
        <v>159</v>
      </c>
      <c r="M45" s="258"/>
      <c r="O45" s="177"/>
      <c r="P45" s="165"/>
    </row>
    <row r="46" spans="1:16">
      <c r="A46" s="166" t="s">
        <v>186</v>
      </c>
      <c r="B46" s="167" t="s">
        <v>184</v>
      </c>
      <c r="C46" s="168">
        <v>19.3</v>
      </c>
      <c r="D46" s="169">
        <v>4.6508000000000003</v>
      </c>
      <c r="E46" s="170">
        <v>6.875</v>
      </c>
      <c r="F46" s="171">
        <v>1</v>
      </c>
      <c r="G46" s="172">
        <f t="shared" si="0"/>
        <v>6.875</v>
      </c>
      <c r="H46" s="173">
        <f>G46*'2-Calculator'!$G$23</f>
        <v>37296.875</v>
      </c>
      <c r="I46" s="174" t="s">
        <v>13</v>
      </c>
      <c r="J46" s="174" t="s">
        <v>12</v>
      </c>
      <c r="K46" s="175" t="s">
        <v>152</v>
      </c>
      <c r="L46" s="176" t="s">
        <v>159</v>
      </c>
      <c r="M46" s="258"/>
      <c r="O46" s="177"/>
      <c r="P46" s="165"/>
    </row>
    <row r="47" spans="1:16">
      <c r="A47" s="178" t="s">
        <v>187</v>
      </c>
      <c r="B47" s="179" t="s">
        <v>184</v>
      </c>
      <c r="C47" s="180">
        <v>27.21</v>
      </c>
      <c r="D47" s="181">
        <v>7.0743999999999998</v>
      </c>
      <c r="E47" s="182">
        <v>10.457700000000001</v>
      </c>
      <c r="F47" s="183">
        <v>1</v>
      </c>
      <c r="G47" s="182">
        <f t="shared" si="0"/>
        <v>10.457700000000001</v>
      </c>
      <c r="H47" s="184">
        <f>G47*'2-Calculator'!$G$23</f>
        <v>56733.022500000006</v>
      </c>
      <c r="I47" s="185" t="s">
        <v>13</v>
      </c>
      <c r="J47" s="185" t="s">
        <v>12</v>
      </c>
      <c r="K47" s="186" t="s">
        <v>152</v>
      </c>
      <c r="L47" s="187" t="s">
        <v>159</v>
      </c>
      <c r="M47" s="258"/>
      <c r="O47" s="177"/>
      <c r="P47" s="165"/>
    </row>
    <row r="48" spans="1:16">
      <c r="A48" s="188" t="s">
        <v>188</v>
      </c>
      <c r="B48" s="189" t="s">
        <v>189</v>
      </c>
      <c r="C48" s="190">
        <v>6.3</v>
      </c>
      <c r="D48" s="191">
        <v>2.9051</v>
      </c>
      <c r="E48" s="192">
        <v>4.2944000000000004</v>
      </c>
      <c r="F48" s="193">
        <v>1</v>
      </c>
      <c r="G48" s="172">
        <f t="shared" si="0"/>
        <v>4.2944000000000004</v>
      </c>
      <c r="H48" s="173">
        <f>G48*'2-Calculator'!$G$23</f>
        <v>23297.120000000003</v>
      </c>
      <c r="I48" s="194" t="s">
        <v>13</v>
      </c>
      <c r="J48" s="194" t="s">
        <v>12</v>
      </c>
      <c r="K48" s="195" t="s">
        <v>152</v>
      </c>
      <c r="L48" s="196" t="s">
        <v>159</v>
      </c>
      <c r="M48" s="258"/>
      <c r="O48" s="177"/>
      <c r="P48" s="165"/>
    </row>
    <row r="49" spans="1:16">
      <c r="A49" s="166" t="s">
        <v>190</v>
      </c>
      <c r="B49" s="167" t="s">
        <v>189</v>
      </c>
      <c r="C49" s="168">
        <v>7</v>
      </c>
      <c r="D49" s="169">
        <v>3.7391000000000001</v>
      </c>
      <c r="E49" s="170">
        <v>5.5273000000000003</v>
      </c>
      <c r="F49" s="171">
        <v>1</v>
      </c>
      <c r="G49" s="172">
        <f t="shared" si="0"/>
        <v>5.5273000000000003</v>
      </c>
      <c r="H49" s="173">
        <f>G49*'2-Calculator'!$G$23</f>
        <v>29985.602500000001</v>
      </c>
      <c r="I49" s="174" t="s">
        <v>13</v>
      </c>
      <c r="J49" s="174" t="s">
        <v>12</v>
      </c>
      <c r="K49" s="175" t="s">
        <v>152</v>
      </c>
      <c r="L49" s="176" t="s">
        <v>159</v>
      </c>
      <c r="M49" s="258"/>
      <c r="O49" s="177"/>
      <c r="P49" s="165"/>
    </row>
    <row r="50" spans="1:16">
      <c r="A50" s="166" t="s">
        <v>191</v>
      </c>
      <c r="B50" s="167" t="s">
        <v>189</v>
      </c>
      <c r="C50" s="168">
        <v>9.2100000000000009</v>
      </c>
      <c r="D50" s="169">
        <v>4.7843999999999998</v>
      </c>
      <c r="E50" s="170">
        <v>7.0724999999999998</v>
      </c>
      <c r="F50" s="171">
        <v>1</v>
      </c>
      <c r="G50" s="172">
        <f t="shared" si="0"/>
        <v>7.0724999999999998</v>
      </c>
      <c r="H50" s="173">
        <f>G50*'2-Calculator'!$G$23</f>
        <v>38368.3125</v>
      </c>
      <c r="I50" s="174" t="s">
        <v>13</v>
      </c>
      <c r="J50" s="174" t="s">
        <v>12</v>
      </c>
      <c r="K50" s="175" t="s">
        <v>152</v>
      </c>
      <c r="L50" s="176" t="s">
        <v>159</v>
      </c>
      <c r="M50" s="258"/>
      <c r="O50" s="177"/>
      <c r="P50" s="165"/>
    </row>
    <row r="51" spans="1:16">
      <c r="A51" s="178" t="s">
        <v>192</v>
      </c>
      <c r="B51" s="179" t="s">
        <v>189</v>
      </c>
      <c r="C51" s="180">
        <v>23.25</v>
      </c>
      <c r="D51" s="181">
        <v>11.0982</v>
      </c>
      <c r="E51" s="182">
        <v>16.405799999999999</v>
      </c>
      <c r="F51" s="183">
        <v>1</v>
      </c>
      <c r="G51" s="182">
        <f t="shared" si="0"/>
        <v>16.405799999999999</v>
      </c>
      <c r="H51" s="184">
        <f>G51*'2-Calculator'!$G$23</f>
        <v>89001.464999999997</v>
      </c>
      <c r="I51" s="185" t="s">
        <v>13</v>
      </c>
      <c r="J51" s="185" t="s">
        <v>12</v>
      </c>
      <c r="K51" s="186" t="s">
        <v>152</v>
      </c>
      <c r="L51" s="187" t="s">
        <v>159</v>
      </c>
      <c r="M51" s="258"/>
      <c r="O51" s="177"/>
      <c r="P51" s="165"/>
    </row>
    <row r="52" spans="1:16">
      <c r="A52" s="188" t="s">
        <v>193</v>
      </c>
      <c r="B52" s="189" t="s">
        <v>194</v>
      </c>
      <c r="C52" s="190">
        <v>3</v>
      </c>
      <c r="D52" s="191">
        <v>0.43659999999999999</v>
      </c>
      <c r="E52" s="192">
        <v>0.64539999999999997</v>
      </c>
      <c r="F52" s="193">
        <v>1</v>
      </c>
      <c r="G52" s="172">
        <f t="shared" si="0"/>
        <v>0.64539999999999997</v>
      </c>
      <c r="H52" s="173">
        <f>G52*'2-Calculator'!$G$23</f>
        <v>3501.2950000000001</v>
      </c>
      <c r="I52" s="194" t="s">
        <v>13</v>
      </c>
      <c r="J52" s="194" t="s">
        <v>12</v>
      </c>
      <c r="K52" s="195" t="s">
        <v>152</v>
      </c>
      <c r="L52" s="196" t="s">
        <v>159</v>
      </c>
      <c r="M52" s="258"/>
      <c r="O52" s="177"/>
      <c r="P52" s="165"/>
    </row>
    <row r="53" spans="1:16">
      <c r="A53" s="166" t="s">
        <v>195</v>
      </c>
      <c r="B53" s="167" t="s">
        <v>194</v>
      </c>
      <c r="C53" s="168">
        <v>4.07</v>
      </c>
      <c r="D53" s="169">
        <v>0.68210000000000004</v>
      </c>
      <c r="E53" s="170">
        <v>1.0083</v>
      </c>
      <c r="F53" s="171">
        <v>1</v>
      </c>
      <c r="G53" s="172">
        <f t="shared" si="0"/>
        <v>1.0083</v>
      </c>
      <c r="H53" s="173">
        <f>G53*'2-Calculator'!$G$23</f>
        <v>5470.0275000000001</v>
      </c>
      <c r="I53" s="174" t="s">
        <v>13</v>
      </c>
      <c r="J53" s="174" t="s">
        <v>12</v>
      </c>
      <c r="K53" s="175" t="s">
        <v>152</v>
      </c>
      <c r="L53" s="176" t="s">
        <v>159</v>
      </c>
      <c r="M53" s="258"/>
      <c r="O53" s="177"/>
      <c r="P53" s="165"/>
    </row>
    <row r="54" spans="1:16">
      <c r="A54" s="166" t="s">
        <v>196</v>
      </c>
      <c r="B54" s="167" t="s">
        <v>194</v>
      </c>
      <c r="C54" s="168">
        <v>7.9</v>
      </c>
      <c r="D54" s="169">
        <v>1.2190000000000001</v>
      </c>
      <c r="E54" s="170">
        <v>1.802</v>
      </c>
      <c r="F54" s="171">
        <v>1</v>
      </c>
      <c r="G54" s="172">
        <f t="shared" si="0"/>
        <v>1.802</v>
      </c>
      <c r="H54" s="173">
        <f>G54*'2-Calculator'!$G$23</f>
        <v>9775.85</v>
      </c>
      <c r="I54" s="174" t="s">
        <v>13</v>
      </c>
      <c r="J54" s="174" t="s">
        <v>12</v>
      </c>
      <c r="K54" s="175" t="s">
        <v>152</v>
      </c>
      <c r="L54" s="176" t="s">
        <v>159</v>
      </c>
      <c r="M54" s="258"/>
      <c r="O54" s="177"/>
      <c r="P54" s="165"/>
    </row>
    <row r="55" spans="1:16">
      <c r="A55" s="178" t="s">
        <v>197</v>
      </c>
      <c r="B55" s="179" t="s">
        <v>194</v>
      </c>
      <c r="C55" s="180">
        <v>20.79</v>
      </c>
      <c r="D55" s="181">
        <v>4.4776999999999996</v>
      </c>
      <c r="E55" s="182">
        <v>6.6191000000000004</v>
      </c>
      <c r="F55" s="183">
        <v>1</v>
      </c>
      <c r="G55" s="182">
        <f t="shared" si="0"/>
        <v>6.6191000000000004</v>
      </c>
      <c r="H55" s="184">
        <f>G55*'2-Calculator'!$G$23</f>
        <v>35908.6175</v>
      </c>
      <c r="I55" s="185" t="s">
        <v>13</v>
      </c>
      <c r="J55" s="185" t="s">
        <v>12</v>
      </c>
      <c r="K55" s="186" t="s">
        <v>152</v>
      </c>
      <c r="L55" s="187" t="s">
        <v>159</v>
      </c>
      <c r="M55" s="258"/>
      <c r="O55" s="177"/>
      <c r="P55" s="165"/>
    </row>
    <row r="56" spans="1:16">
      <c r="A56" s="188" t="s">
        <v>198</v>
      </c>
      <c r="B56" s="189" t="s">
        <v>199</v>
      </c>
      <c r="C56" s="190">
        <v>5.48</v>
      </c>
      <c r="D56" s="191">
        <v>1.4486000000000001</v>
      </c>
      <c r="E56" s="192">
        <v>2.1414</v>
      </c>
      <c r="F56" s="193">
        <v>1</v>
      </c>
      <c r="G56" s="172">
        <f t="shared" si="0"/>
        <v>2.1414</v>
      </c>
      <c r="H56" s="173">
        <f>G56*'2-Calculator'!$G$23</f>
        <v>11617.094999999999</v>
      </c>
      <c r="I56" s="194" t="s">
        <v>13</v>
      </c>
      <c r="J56" s="194" t="s">
        <v>12</v>
      </c>
      <c r="K56" s="195" t="s">
        <v>152</v>
      </c>
      <c r="L56" s="196" t="s">
        <v>159</v>
      </c>
      <c r="M56" s="258"/>
      <c r="O56" s="177"/>
      <c r="P56" s="165"/>
    </row>
    <row r="57" spans="1:16">
      <c r="A57" s="166" t="s">
        <v>200</v>
      </c>
      <c r="B57" s="167" t="s">
        <v>199</v>
      </c>
      <c r="C57" s="168">
        <v>6.5</v>
      </c>
      <c r="D57" s="169">
        <v>1.7415</v>
      </c>
      <c r="E57" s="170">
        <v>2.5743999999999998</v>
      </c>
      <c r="F57" s="171">
        <v>1</v>
      </c>
      <c r="G57" s="172">
        <f t="shared" si="0"/>
        <v>2.5743999999999998</v>
      </c>
      <c r="H57" s="173">
        <f>G57*'2-Calculator'!$G$23</f>
        <v>13966.119999999999</v>
      </c>
      <c r="I57" s="174" t="s">
        <v>13</v>
      </c>
      <c r="J57" s="174" t="s">
        <v>12</v>
      </c>
      <c r="K57" s="175" t="s">
        <v>152</v>
      </c>
      <c r="L57" s="176" t="s">
        <v>159</v>
      </c>
      <c r="M57" s="258"/>
      <c r="O57" s="177"/>
      <c r="P57" s="165"/>
    </row>
    <row r="58" spans="1:16">
      <c r="A58" s="166" t="s">
        <v>201</v>
      </c>
      <c r="B58" s="167" t="s">
        <v>199</v>
      </c>
      <c r="C58" s="168">
        <v>9</v>
      </c>
      <c r="D58" s="169">
        <v>2.2465999999999999</v>
      </c>
      <c r="E58" s="170">
        <v>3.3210000000000002</v>
      </c>
      <c r="F58" s="171">
        <v>1</v>
      </c>
      <c r="G58" s="172">
        <f t="shared" si="0"/>
        <v>3.3210000000000002</v>
      </c>
      <c r="H58" s="173">
        <f>G58*'2-Calculator'!$G$23</f>
        <v>18016.424999999999</v>
      </c>
      <c r="I58" s="174" t="s">
        <v>13</v>
      </c>
      <c r="J58" s="174" t="s">
        <v>12</v>
      </c>
      <c r="K58" s="175" t="s">
        <v>152</v>
      </c>
      <c r="L58" s="176" t="s">
        <v>159</v>
      </c>
      <c r="M58" s="258"/>
      <c r="O58" s="177"/>
      <c r="P58" s="165"/>
    </row>
    <row r="59" spans="1:16">
      <c r="A59" s="178" t="s">
        <v>202</v>
      </c>
      <c r="B59" s="179" t="s">
        <v>199</v>
      </c>
      <c r="C59" s="180">
        <v>14.35</v>
      </c>
      <c r="D59" s="181">
        <v>4.0053000000000001</v>
      </c>
      <c r="E59" s="182">
        <v>5.9207999999999998</v>
      </c>
      <c r="F59" s="183">
        <v>1</v>
      </c>
      <c r="G59" s="182">
        <f t="shared" si="0"/>
        <v>5.9207999999999998</v>
      </c>
      <c r="H59" s="184">
        <f>G59*'2-Calculator'!$G$23</f>
        <v>32120.34</v>
      </c>
      <c r="I59" s="185" t="s">
        <v>13</v>
      </c>
      <c r="J59" s="185" t="s">
        <v>12</v>
      </c>
      <c r="K59" s="186" t="s">
        <v>152</v>
      </c>
      <c r="L59" s="187" t="s">
        <v>159</v>
      </c>
      <c r="M59" s="258"/>
      <c r="O59" s="177"/>
      <c r="P59" s="165"/>
    </row>
    <row r="60" spans="1:16">
      <c r="A60" s="188" t="s">
        <v>203</v>
      </c>
      <c r="B60" s="189" t="s">
        <v>204</v>
      </c>
      <c r="C60" s="190">
        <v>3.29</v>
      </c>
      <c r="D60" s="191">
        <v>1.4523999999999999</v>
      </c>
      <c r="E60" s="192">
        <v>2.1469999999999998</v>
      </c>
      <c r="F60" s="193">
        <v>1</v>
      </c>
      <c r="G60" s="172">
        <f t="shared" si="0"/>
        <v>2.1469999999999998</v>
      </c>
      <c r="H60" s="173">
        <f>G60*'2-Calculator'!$G$23</f>
        <v>11647.474999999999</v>
      </c>
      <c r="I60" s="194" t="s">
        <v>13</v>
      </c>
      <c r="J60" s="194" t="s">
        <v>12</v>
      </c>
      <c r="K60" s="195" t="s">
        <v>152</v>
      </c>
      <c r="L60" s="196" t="s">
        <v>159</v>
      </c>
      <c r="M60" s="258"/>
      <c r="O60" s="177"/>
      <c r="P60" s="165"/>
    </row>
    <row r="61" spans="1:16">
      <c r="A61" s="166" t="s">
        <v>205</v>
      </c>
      <c r="B61" s="167" t="s">
        <v>204</v>
      </c>
      <c r="C61" s="168">
        <v>4.93</v>
      </c>
      <c r="D61" s="169">
        <v>1.9112</v>
      </c>
      <c r="E61" s="170">
        <v>2.8252000000000002</v>
      </c>
      <c r="F61" s="171">
        <v>1</v>
      </c>
      <c r="G61" s="172">
        <f t="shared" si="0"/>
        <v>2.8252000000000002</v>
      </c>
      <c r="H61" s="173">
        <f>G61*'2-Calculator'!$G$23</f>
        <v>15326.710000000001</v>
      </c>
      <c r="I61" s="174" t="s">
        <v>13</v>
      </c>
      <c r="J61" s="174" t="s">
        <v>12</v>
      </c>
      <c r="K61" s="175" t="s">
        <v>152</v>
      </c>
      <c r="L61" s="176" t="s">
        <v>159</v>
      </c>
      <c r="M61" s="258"/>
      <c r="O61" s="177"/>
      <c r="P61" s="165"/>
    </row>
    <row r="62" spans="1:16">
      <c r="A62" s="166" t="s">
        <v>206</v>
      </c>
      <c r="B62" s="167" t="s">
        <v>204</v>
      </c>
      <c r="C62" s="168">
        <v>9.15</v>
      </c>
      <c r="D62" s="169">
        <v>2.6404000000000001</v>
      </c>
      <c r="E62" s="170">
        <v>3.9032</v>
      </c>
      <c r="F62" s="171">
        <v>1</v>
      </c>
      <c r="G62" s="172">
        <f t="shared" si="0"/>
        <v>3.9032</v>
      </c>
      <c r="H62" s="173">
        <f>G62*'2-Calculator'!$G$23</f>
        <v>21174.86</v>
      </c>
      <c r="I62" s="174" t="s">
        <v>13</v>
      </c>
      <c r="J62" s="174" t="s">
        <v>12</v>
      </c>
      <c r="K62" s="175" t="s">
        <v>152</v>
      </c>
      <c r="L62" s="176" t="s">
        <v>159</v>
      </c>
      <c r="M62" s="258"/>
      <c r="O62" s="177"/>
      <c r="P62" s="165"/>
    </row>
    <row r="63" spans="1:16">
      <c r="A63" s="178" t="s">
        <v>207</v>
      </c>
      <c r="B63" s="179" t="s">
        <v>204</v>
      </c>
      <c r="C63" s="180">
        <v>14.27</v>
      </c>
      <c r="D63" s="181">
        <v>3.6173000000000002</v>
      </c>
      <c r="E63" s="182">
        <v>5.3472</v>
      </c>
      <c r="F63" s="183">
        <v>1</v>
      </c>
      <c r="G63" s="182">
        <f t="shared" si="0"/>
        <v>5.3472</v>
      </c>
      <c r="H63" s="184">
        <f>G63*'2-Calculator'!$G$23</f>
        <v>29008.560000000001</v>
      </c>
      <c r="I63" s="185" t="s">
        <v>13</v>
      </c>
      <c r="J63" s="185" t="s">
        <v>12</v>
      </c>
      <c r="K63" s="186" t="s">
        <v>152</v>
      </c>
      <c r="L63" s="187" t="s">
        <v>159</v>
      </c>
      <c r="M63" s="258"/>
      <c r="O63" s="177"/>
      <c r="P63" s="165"/>
    </row>
    <row r="64" spans="1:16">
      <c r="A64" s="188" t="s">
        <v>208</v>
      </c>
      <c r="B64" s="189" t="s">
        <v>209</v>
      </c>
      <c r="C64" s="190">
        <v>2.27</v>
      </c>
      <c r="D64" s="191">
        <v>1.0092000000000001</v>
      </c>
      <c r="E64" s="192">
        <v>1.4918</v>
      </c>
      <c r="F64" s="193">
        <v>1</v>
      </c>
      <c r="G64" s="172">
        <f t="shared" si="0"/>
        <v>1.4918</v>
      </c>
      <c r="H64" s="173">
        <f>G64*'2-Calculator'!$G$23</f>
        <v>8093.0150000000003</v>
      </c>
      <c r="I64" s="194" t="s">
        <v>13</v>
      </c>
      <c r="J64" s="194" t="s">
        <v>12</v>
      </c>
      <c r="K64" s="195" t="s">
        <v>152</v>
      </c>
      <c r="L64" s="196" t="s">
        <v>159</v>
      </c>
      <c r="M64" s="258"/>
      <c r="O64" s="177"/>
      <c r="P64" s="165"/>
    </row>
    <row r="65" spans="1:16">
      <c r="A65" s="166" t="s">
        <v>210</v>
      </c>
      <c r="B65" s="167" t="s">
        <v>209</v>
      </c>
      <c r="C65" s="168">
        <v>3.38</v>
      </c>
      <c r="D65" s="169">
        <v>1.1387</v>
      </c>
      <c r="E65" s="170">
        <v>1.6833</v>
      </c>
      <c r="F65" s="171">
        <v>1</v>
      </c>
      <c r="G65" s="172">
        <f t="shared" si="0"/>
        <v>1.6833</v>
      </c>
      <c r="H65" s="173">
        <f>G65*'2-Calculator'!$G$23</f>
        <v>9131.9025000000001</v>
      </c>
      <c r="I65" s="174" t="s">
        <v>13</v>
      </c>
      <c r="J65" s="174" t="s">
        <v>12</v>
      </c>
      <c r="K65" s="175" t="s">
        <v>152</v>
      </c>
      <c r="L65" s="176" t="s">
        <v>159</v>
      </c>
      <c r="M65" s="258"/>
      <c r="O65" s="177"/>
      <c r="P65" s="165"/>
    </row>
    <row r="66" spans="1:16">
      <c r="A66" s="166" t="s">
        <v>211</v>
      </c>
      <c r="B66" s="167" t="s">
        <v>209</v>
      </c>
      <c r="C66" s="168">
        <v>6.08</v>
      </c>
      <c r="D66" s="169">
        <v>1.4688000000000001</v>
      </c>
      <c r="E66" s="170">
        <v>2.1711999999999998</v>
      </c>
      <c r="F66" s="171">
        <v>1</v>
      </c>
      <c r="G66" s="172">
        <f t="shared" si="0"/>
        <v>2.1711999999999998</v>
      </c>
      <c r="H66" s="173">
        <f>G66*'2-Calculator'!$G$23</f>
        <v>11778.759999999998</v>
      </c>
      <c r="I66" s="174" t="s">
        <v>13</v>
      </c>
      <c r="J66" s="174" t="s">
        <v>12</v>
      </c>
      <c r="K66" s="175" t="s">
        <v>152</v>
      </c>
      <c r="L66" s="176" t="s">
        <v>159</v>
      </c>
      <c r="M66" s="258"/>
      <c r="O66" s="177"/>
      <c r="P66" s="165"/>
    </row>
    <row r="67" spans="1:16">
      <c r="A67" s="178" t="s">
        <v>212</v>
      </c>
      <c r="B67" s="179" t="s">
        <v>209</v>
      </c>
      <c r="C67" s="180">
        <v>16.55</v>
      </c>
      <c r="D67" s="181">
        <v>2.8681000000000001</v>
      </c>
      <c r="E67" s="182">
        <v>4.2397</v>
      </c>
      <c r="F67" s="183">
        <v>1</v>
      </c>
      <c r="G67" s="182">
        <f t="shared" si="0"/>
        <v>4.2397</v>
      </c>
      <c r="H67" s="184">
        <f>G67*'2-Calculator'!$G$23</f>
        <v>23000.372500000001</v>
      </c>
      <c r="I67" s="185" t="s">
        <v>13</v>
      </c>
      <c r="J67" s="185" t="s">
        <v>12</v>
      </c>
      <c r="K67" s="186" t="s">
        <v>152</v>
      </c>
      <c r="L67" s="187" t="s">
        <v>159</v>
      </c>
      <c r="M67" s="258"/>
      <c r="O67" s="177"/>
      <c r="P67" s="165"/>
    </row>
    <row r="68" spans="1:16">
      <c r="A68" s="188" t="s">
        <v>213</v>
      </c>
      <c r="B68" s="189" t="s">
        <v>214</v>
      </c>
      <c r="C68" s="190">
        <v>2.84</v>
      </c>
      <c r="D68" s="191">
        <v>1.169</v>
      </c>
      <c r="E68" s="192">
        <v>1.7281</v>
      </c>
      <c r="F68" s="193">
        <v>1</v>
      </c>
      <c r="G68" s="172">
        <f t="shared" si="0"/>
        <v>1.7281</v>
      </c>
      <c r="H68" s="173">
        <f>G68*'2-Calculator'!$G$23</f>
        <v>9374.9424999999992</v>
      </c>
      <c r="I68" s="194" t="s">
        <v>13</v>
      </c>
      <c r="J68" s="194" t="s">
        <v>12</v>
      </c>
      <c r="K68" s="195" t="s">
        <v>152</v>
      </c>
      <c r="L68" s="196" t="s">
        <v>159</v>
      </c>
      <c r="M68" s="258"/>
      <c r="O68" s="177"/>
      <c r="P68" s="165"/>
    </row>
    <row r="69" spans="1:16">
      <c r="A69" s="166" t="s">
        <v>215</v>
      </c>
      <c r="B69" s="167" t="s">
        <v>214</v>
      </c>
      <c r="C69" s="168">
        <v>4.92</v>
      </c>
      <c r="D69" s="169">
        <v>1.4218999999999999</v>
      </c>
      <c r="E69" s="170">
        <v>2.1019000000000001</v>
      </c>
      <c r="F69" s="171">
        <v>1</v>
      </c>
      <c r="G69" s="172">
        <f t="shared" si="0"/>
        <v>2.1019000000000001</v>
      </c>
      <c r="H69" s="173">
        <f>G69*'2-Calculator'!$G$23</f>
        <v>11402.807500000001</v>
      </c>
      <c r="I69" s="174" t="s">
        <v>13</v>
      </c>
      <c r="J69" s="174" t="s">
        <v>12</v>
      </c>
      <c r="K69" s="175" t="s">
        <v>152</v>
      </c>
      <c r="L69" s="176" t="s">
        <v>159</v>
      </c>
      <c r="M69" s="258"/>
      <c r="O69" s="177"/>
      <c r="P69" s="165"/>
    </row>
    <row r="70" spans="1:16">
      <c r="A70" s="166" t="s">
        <v>216</v>
      </c>
      <c r="B70" s="167" t="s">
        <v>214</v>
      </c>
      <c r="C70" s="168">
        <v>8.0399999999999991</v>
      </c>
      <c r="D70" s="169">
        <v>2.2961999999999998</v>
      </c>
      <c r="E70" s="170">
        <v>3.3942999999999999</v>
      </c>
      <c r="F70" s="171">
        <v>1</v>
      </c>
      <c r="G70" s="172">
        <f t="shared" si="0"/>
        <v>3.3942999999999999</v>
      </c>
      <c r="H70" s="173">
        <f>G70*'2-Calculator'!$G$23</f>
        <v>18414.077499999999</v>
      </c>
      <c r="I70" s="174" t="s">
        <v>13</v>
      </c>
      <c r="J70" s="174" t="s">
        <v>12</v>
      </c>
      <c r="K70" s="175" t="s">
        <v>152</v>
      </c>
      <c r="L70" s="176" t="s">
        <v>159</v>
      </c>
      <c r="M70" s="258"/>
      <c r="O70" s="177"/>
      <c r="P70" s="165"/>
    </row>
    <row r="71" spans="1:16">
      <c r="A71" s="178" t="s">
        <v>217</v>
      </c>
      <c r="B71" s="179" t="s">
        <v>214</v>
      </c>
      <c r="C71" s="180">
        <v>15.41</v>
      </c>
      <c r="D71" s="181">
        <v>4.0983999999999998</v>
      </c>
      <c r="E71" s="182">
        <v>6.0583999999999998</v>
      </c>
      <c r="F71" s="183">
        <v>1</v>
      </c>
      <c r="G71" s="182">
        <f t="shared" si="0"/>
        <v>6.0583999999999998</v>
      </c>
      <c r="H71" s="184">
        <f>G71*'2-Calculator'!$G$23</f>
        <v>32866.82</v>
      </c>
      <c r="I71" s="185" t="s">
        <v>13</v>
      </c>
      <c r="J71" s="185" t="s">
        <v>12</v>
      </c>
      <c r="K71" s="186" t="s">
        <v>152</v>
      </c>
      <c r="L71" s="187" t="s">
        <v>159</v>
      </c>
      <c r="M71" s="258"/>
      <c r="O71" s="177"/>
      <c r="P71" s="165"/>
    </row>
    <row r="72" spans="1:16">
      <c r="A72" s="188" t="s">
        <v>218</v>
      </c>
      <c r="B72" s="189" t="s">
        <v>219</v>
      </c>
      <c r="C72" s="190">
        <v>1.39</v>
      </c>
      <c r="D72" s="191">
        <v>0.89200000000000002</v>
      </c>
      <c r="E72" s="192">
        <v>1.3186</v>
      </c>
      <c r="F72" s="193">
        <v>1</v>
      </c>
      <c r="G72" s="172">
        <f t="shared" si="0"/>
        <v>1.3186</v>
      </c>
      <c r="H72" s="173">
        <f>G72*'2-Calculator'!$G$23</f>
        <v>7153.4049999999997</v>
      </c>
      <c r="I72" s="194" t="s">
        <v>13</v>
      </c>
      <c r="J72" s="194" t="s">
        <v>12</v>
      </c>
      <c r="K72" s="195" t="s">
        <v>152</v>
      </c>
      <c r="L72" s="196" t="s">
        <v>159</v>
      </c>
      <c r="M72" s="258"/>
      <c r="O72" s="177"/>
      <c r="P72" s="165"/>
    </row>
    <row r="73" spans="1:16">
      <c r="A73" s="166" t="s">
        <v>220</v>
      </c>
      <c r="B73" s="167" t="s">
        <v>219</v>
      </c>
      <c r="C73" s="168">
        <v>2.11</v>
      </c>
      <c r="D73" s="169">
        <v>1.0334000000000001</v>
      </c>
      <c r="E73" s="170">
        <v>1.5276000000000001</v>
      </c>
      <c r="F73" s="171">
        <v>1</v>
      </c>
      <c r="G73" s="172">
        <f t="shared" si="0"/>
        <v>1.5276000000000001</v>
      </c>
      <c r="H73" s="173">
        <f>G73*'2-Calculator'!$G$23</f>
        <v>8287.23</v>
      </c>
      <c r="I73" s="174" t="s">
        <v>13</v>
      </c>
      <c r="J73" s="174" t="s">
        <v>12</v>
      </c>
      <c r="K73" s="175" t="s">
        <v>152</v>
      </c>
      <c r="L73" s="176" t="s">
        <v>159</v>
      </c>
      <c r="M73" s="258"/>
      <c r="O73" s="177"/>
      <c r="P73" s="165"/>
    </row>
    <row r="74" spans="1:16">
      <c r="A74" s="166" t="s">
        <v>221</v>
      </c>
      <c r="B74" s="167" t="s">
        <v>219</v>
      </c>
      <c r="C74" s="168">
        <v>5.96</v>
      </c>
      <c r="D74" s="169">
        <v>1.9798</v>
      </c>
      <c r="E74" s="170">
        <v>2.9266000000000001</v>
      </c>
      <c r="F74" s="171">
        <v>1</v>
      </c>
      <c r="G74" s="172">
        <f t="shared" si="0"/>
        <v>2.9266000000000001</v>
      </c>
      <c r="H74" s="173">
        <f>G74*'2-Calculator'!$G$23</f>
        <v>15876.805</v>
      </c>
      <c r="I74" s="174" t="s">
        <v>13</v>
      </c>
      <c r="J74" s="174" t="s">
        <v>12</v>
      </c>
      <c r="K74" s="175" t="s">
        <v>152</v>
      </c>
      <c r="L74" s="176" t="s">
        <v>159</v>
      </c>
      <c r="M74" s="258"/>
      <c r="O74" s="177"/>
      <c r="P74" s="165"/>
    </row>
    <row r="75" spans="1:16">
      <c r="A75" s="178" t="s">
        <v>222</v>
      </c>
      <c r="B75" s="179" t="s">
        <v>219</v>
      </c>
      <c r="C75" s="180">
        <v>10.76</v>
      </c>
      <c r="D75" s="181">
        <v>3.4685999999999999</v>
      </c>
      <c r="E75" s="182">
        <v>5.1273999999999997</v>
      </c>
      <c r="F75" s="183">
        <v>1</v>
      </c>
      <c r="G75" s="182">
        <f t="shared" si="0"/>
        <v>5.1273999999999997</v>
      </c>
      <c r="H75" s="184">
        <f>G75*'2-Calculator'!$G$23</f>
        <v>27816.144999999997</v>
      </c>
      <c r="I75" s="185" t="s">
        <v>13</v>
      </c>
      <c r="J75" s="185" t="s">
        <v>12</v>
      </c>
      <c r="K75" s="186" t="s">
        <v>152</v>
      </c>
      <c r="L75" s="187" t="s">
        <v>159</v>
      </c>
      <c r="M75" s="258"/>
      <c r="O75" s="177"/>
      <c r="P75" s="165"/>
    </row>
    <row r="76" spans="1:16">
      <c r="A76" s="188" t="s">
        <v>223</v>
      </c>
      <c r="B76" s="189" t="s">
        <v>224</v>
      </c>
      <c r="C76" s="190">
        <v>2.4500000000000002</v>
      </c>
      <c r="D76" s="191">
        <v>1.0891999999999999</v>
      </c>
      <c r="E76" s="192">
        <v>1.6101000000000001</v>
      </c>
      <c r="F76" s="193">
        <v>1</v>
      </c>
      <c r="G76" s="172">
        <f t="shared" si="0"/>
        <v>1.6101000000000001</v>
      </c>
      <c r="H76" s="173">
        <f>G76*'2-Calculator'!$G$23</f>
        <v>8734.7924999999996</v>
      </c>
      <c r="I76" s="194" t="s">
        <v>13</v>
      </c>
      <c r="J76" s="194" t="s">
        <v>12</v>
      </c>
      <c r="K76" s="195" t="s">
        <v>152</v>
      </c>
      <c r="L76" s="196" t="s">
        <v>159</v>
      </c>
      <c r="M76" s="258"/>
      <c r="O76" s="177"/>
      <c r="P76" s="165"/>
    </row>
    <row r="77" spans="1:16">
      <c r="A77" s="166" t="s">
        <v>225</v>
      </c>
      <c r="B77" s="167" t="s">
        <v>224</v>
      </c>
      <c r="C77" s="168">
        <v>4.34</v>
      </c>
      <c r="D77" s="169">
        <v>1.2710999999999999</v>
      </c>
      <c r="E77" s="170">
        <v>1.879</v>
      </c>
      <c r="F77" s="171">
        <v>1</v>
      </c>
      <c r="G77" s="172">
        <f t="shared" si="0"/>
        <v>1.879</v>
      </c>
      <c r="H77" s="173">
        <f>G77*'2-Calculator'!$G$23</f>
        <v>10193.575000000001</v>
      </c>
      <c r="I77" s="174" t="s">
        <v>13</v>
      </c>
      <c r="J77" s="174" t="s">
        <v>12</v>
      </c>
      <c r="K77" s="175" t="s">
        <v>152</v>
      </c>
      <c r="L77" s="176" t="s">
        <v>159</v>
      </c>
      <c r="M77" s="258"/>
      <c r="O77" s="177"/>
      <c r="P77" s="165"/>
    </row>
    <row r="78" spans="1:16">
      <c r="A78" s="166" t="s">
        <v>226</v>
      </c>
      <c r="B78" s="167" t="s">
        <v>224</v>
      </c>
      <c r="C78" s="168">
        <v>7.78</v>
      </c>
      <c r="D78" s="169">
        <v>1.7681</v>
      </c>
      <c r="E78" s="170">
        <v>2.6137000000000001</v>
      </c>
      <c r="F78" s="171">
        <v>1</v>
      </c>
      <c r="G78" s="172">
        <f t="shared" si="0"/>
        <v>2.6137000000000001</v>
      </c>
      <c r="H78" s="173">
        <f>G78*'2-Calculator'!$G$23</f>
        <v>14179.3225</v>
      </c>
      <c r="I78" s="174" t="s">
        <v>13</v>
      </c>
      <c r="J78" s="174" t="s">
        <v>12</v>
      </c>
      <c r="K78" s="175" t="s">
        <v>152</v>
      </c>
      <c r="L78" s="176" t="s">
        <v>159</v>
      </c>
      <c r="M78" s="258"/>
      <c r="O78" s="177"/>
      <c r="P78" s="165"/>
    </row>
    <row r="79" spans="1:16">
      <c r="A79" s="178" t="s">
        <v>227</v>
      </c>
      <c r="B79" s="179" t="s">
        <v>224</v>
      </c>
      <c r="C79" s="180">
        <v>15.79</v>
      </c>
      <c r="D79" s="181">
        <v>3.0619999999999998</v>
      </c>
      <c r="E79" s="182">
        <v>4.5263999999999998</v>
      </c>
      <c r="F79" s="183">
        <v>1</v>
      </c>
      <c r="G79" s="182">
        <f t="shared" si="0"/>
        <v>4.5263999999999998</v>
      </c>
      <c r="H79" s="184">
        <f>G79*'2-Calculator'!$G$23</f>
        <v>24555.719999999998</v>
      </c>
      <c r="I79" s="185" t="s">
        <v>13</v>
      </c>
      <c r="J79" s="185" t="s">
        <v>12</v>
      </c>
      <c r="K79" s="186" t="s">
        <v>152</v>
      </c>
      <c r="L79" s="187" t="s">
        <v>159</v>
      </c>
      <c r="M79" s="258"/>
      <c r="O79" s="177"/>
      <c r="P79" s="165"/>
    </row>
    <row r="80" spans="1:16">
      <c r="A80" s="188" t="s">
        <v>228</v>
      </c>
      <c r="B80" s="189" t="s">
        <v>229</v>
      </c>
      <c r="C80" s="190">
        <v>4.62</v>
      </c>
      <c r="D80" s="191">
        <v>0.76719999999999999</v>
      </c>
      <c r="E80" s="192">
        <v>1.1341000000000001</v>
      </c>
      <c r="F80" s="193">
        <v>1</v>
      </c>
      <c r="G80" s="172">
        <f t="shared" si="0"/>
        <v>1.1341000000000001</v>
      </c>
      <c r="H80" s="173">
        <f>G80*'2-Calculator'!$G$23</f>
        <v>6152.4925000000003</v>
      </c>
      <c r="I80" s="194" t="s">
        <v>13</v>
      </c>
      <c r="J80" s="194" t="s">
        <v>12</v>
      </c>
      <c r="K80" s="195" t="s">
        <v>152</v>
      </c>
      <c r="L80" s="196" t="s">
        <v>159</v>
      </c>
      <c r="M80" s="258"/>
      <c r="O80" s="177"/>
      <c r="P80" s="165"/>
    </row>
    <row r="81" spans="1:16">
      <c r="A81" s="166" t="s">
        <v>230</v>
      </c>
      <c r="B81" s="167" t="s">
        <v>229</v>
      </c>
      <c r="C81" s="168">
        <v>5.55</v>
      </c>
      <c r="D81" s="169">
        <v>0.80220000000000002</v>
      </c>
      <c r="E81" s="170">
        <v>1.1858</v>
      </c>
      <c r="F81" s="171">
        <v>1</v>
      </c>
      <c r="G81" s="172">
        <f t="shared" si="0"/>
        <v>1.1858</v>
      </c>
      <c r="H81" s="173">
        <f>G81*'2-Calculator'!$G$23</f>
        <v>6432.9650000000001</v>
      </c>
      <c r="I81" s="174" t="s">
        <v>13</v>
      </c>
      <c r="J81" s="174" t="s">
        <v>12</v>
      </c>
      <c r="K81" s="175" t="s">
        <v>152</v>
      </c>
      <c r="L81" s="176" t="s">
        <v>159</v>
      </c>
      <c r="M81" s="258"/>
      <c r="O81" s="177"/>
      <c r="P81" s="165"/>
    </row>
    <row r="82" spans="1:16">
      <c r="A82" s="166" t="s">
        <v>231</v>
      </c>
      <c r="B82" s="167" t="s">
        <v>229</v>
      </c>
      <c r="C82" s="168">
        <v>8.48</v>
      </c>
      <c r="D82" s="169">
        <v>1.0968</v>
      </c>
      <c r="E82" s="170">
        <v>1.6213</v>
      </c>
      <c r="F82" s="171">
        <v>1</v>
      </c>
      <c r="G82" s="172">
        <f t="shared" si="0"/>
        <v>1.6213</v>
      </c>
      <c r="H82" s="173">
        <f>G82*'2-Calculator'!$G$23</f>
        <v>8795.5524999999998</v>
      </c>
      <c r="I82" s="174" t="s">
        <v>13</v>
      </c>
      <c r="J82" s="174" t="s">
        <v>12</v>
      </c>
      <c r="K82" s="175" t="s">
        <v>152</v>
      </c>
      <c r="L82" s="176" t="s">
        <v>159</v>
      </c>
      <c r="M82" s="258"/>
      <c r="O82" s="177"/>
      <c r="P82" s="165"/>
    </row>
    <row r="83" spans="1:16">
      <c r="A83" s="178" t="s">
        <v>232</v>
      </c>
      <c r="B83" s="179" t="s">
        <v>229</v>
      </c>
      <c r="C83" s="180">
        <v>13.61</v>
      </c>
      <c r="D83" s="181">
        <v>1.9763999999999999</v>
      </c>
      <c r="E83" s="182">
        <v>2.9216000000000002</v>
      </c>
      <c r="F83" s="183">
        <v>1</v>
      </c>
      <c r="G83" s="182">
        <f t="shared" si="0"/>
        <v>2.9216000000000002</v>
      </c>
      <c r="H83" s="184">
        <f>G83*'2-Calculator'!$G$23</f>
        <v>15849.68</v>
      </c>
      <c r="I83" s="185" t="s">
        <v>13</v>
      </c>
      <c r="J83" s="185" t="s">
        <v>12</v>
      </c>
      <c r="K83" s="186" t="s">
        <v>152</v>
      </c>
      <c r="L83" s="187" t="s">
        <v>159</v>
      </c>
      <c r="M83" s="258"/>
      <c r="O83" s="177"/>
      <c r="P83" s="165"/>
    </row>
    <row r="84" spans="1:16">
      <c r="A84" s="188" t="s">
        <v>233</v>
      </c>
      <c r="B84" s="189" t="s">
        <v>234</v>
      </c>
      <c r="C84" s="190">
        <v>2.67</v>
      </c>
      <c r="D84" s="191">
        <v>0.57489999999999997</v>
      </c>
      <c r="E84" s="192">
        <v>0.8498</v>
      </c>
      <c r="F84" s="193">
        <v>1</v>
      </c>
      <c r="G84" s="172">
        <f t="shared" si="0"/>
        <v>0.8498</v>
      </c>
      <c r="H84" s="173">
        <f>G84*'2-Calculator'!$G$23</f>
        <v>4610.165</v>
      </c>
      <c r="I84" s="194" t="s">
        <v>13</v>
      </c>
      <c r="J84" s="194" t="s">
        <v>12</v>
      </c>
      <c r="K84" s="195" t="s">
        <v>152</v>
      </c>
      <c r="L84" s="196" t="s">
        <v>159</v>
      </c>
      <c r="M84" s="258"/>
      <c r="O84" s="177"/>
      <c r="P84" s="165"/>
    </row>
    <row r="85" spans="1:16">
      <c r="A85" s="166" t="s">
        <v>235</v>
      </c>
      <c r="B85" s="167" t="s">
        <v>234</v>
      </c>
      <c r="C85" s="168">
        <v>3.73</v>
      </c>
      <c r="D85" s="169">
        <v>0.60840000000000005</v>
      </c>
      <c r="E85" s="170">
        <v>0.89939999999999998</v>
      </c>
      <c r="F85" s="171">
        <v>1</v>
      </c>
      <c r="G85" s="172">
        <f t="shared" ref="G85:G148" si="1">ROUND(E85*F85,4)</f>
        <v>0.89939999999999998</v>
      </c>
      <c r="H85" s="173">
        <f>G85*'2-Calculator'!$G$23</f>
        <v>4879.2449999999999</v>
      </c>
      <c r="I85" s="174" t="s">
        <v>13</v>
      </c>
      <c r="J85" s="174" t="s">
        <v>12</v>
      </c>
      <c r="K85" s="175" t="s">
        <v>152</v>
      </c>
      <c r="L85" s="176" t="s">
        <v>159</v>
      </c>
      <c r="M85" s="258"/>
      <c r="O85" s="177"/>
      <c r="P85" s="165"/>
    </row>
    <row r="86" spans="1:16">
      <c r="A86" s="166" t="s">
        <v>236</v>
      </c>
      <c r="B86" s="167" t="s">
        <v>234</v>
      </c>
      <c r="C86" s="168">
        <v>5.58</v>
      </c>
      <c r="D86" s="169">
        <v>0.78759999999999997</v>
      </c>
      <c r="E86" s="170">
        <v>1.1642999999999999</v>
      </c>
      <c r="F86" s="171">
        <v>1</v>
      </c>
      <c r="G86" s="172">
        <f t="shared" si="1"/>
        <v>1.1642999999999999</v>
      </c>
      <c r="H86" s="173">
        <f>G86*'2-Calculator'!$G$23</f>
        <v>6316.3274999999994</v>
      </c>
      <c r="I86" s="174" t="s">
        <v>13</v>
      </c>
      <c r="J86" s="174" t="s">
        <v>12</v>
      </c>
      <c r="K86" s="175" t="s">
        <v>152</v>
      </c>
      <c r="L86" s="176" t="s">
        <v>159</v>
      </c>
      <c r="M86" s="258"/>
      <c r="O86" s="177"/>
      <c r="P86" s="165"/>
    </row>
    <row r="87" spans="1:16">
      <c r="A87" s="178" t="s">
        <v>237</v>
      </c>
      <c r="B87" s="179" t="s">
        <v>234</v>
      </c>
      <c r="C87" s="180">
        <v>7.52</v>
      </c>
      <c r="D87" s="181">
        <v>1.0167999999999999</v>
      </c>
      <c r="E87" s="182">
        <v>1.5031000000000001</v>
      </c>
      <c r="F87" s="183">
        <v>1</v>
      </c>
      <c r="G87" s="182">
        <f t="shared" si="1"/>
        <v>1.5031000000000001</v>
      </c>
      <c r="H87" s="184">
        <f>G87*'2-Calculator'!$G$23</f>
        <v>8154.3175000000001</v>
      </c>
      <c r="I87" s="185" t="s">
        <v>13</v>
      </c>
      <c r="J87" s="185" t="s">
        <v>12</v>
      </c>
      <c r="K87" s="186" t="s">
        <v>152</v>
      </c>
      <c r="L87" s="187" t="s">
        <v>159</v>
      </c>
      <c r="M87" s="258"/>
      <c r="O87" s="177"/>
      <c r="P87" s="165"/>
    </row>
    <row r="88" spans="1:16">
      <c r="A88" s="188" t="s">
        <v>238</v>
      </c>
      <c r="B88" s="189" t="s">
        <v>239</v>
      </c>
      <c r="C88" s="190">
        <v>4.42</v>
      </c>
      <c r="D88" s="191">
        <v>0.44950000000000001</v>
      </c>
      <c r="E88" s="192">
        <v>0.66449999999999998</v>
      </c>
      <c r="F88" s="193">
        <v>1</v>
      </c>
      <c r="G88" s="172">
        <f t="shared" si="1"/>
        <v>0.66449999999999998</v>
      </c>
      <c r="H88" s="173">
        <f>G88*'2-Calculator'!$G$23</f>
        <v>3604.9124999999999</v>
      </c>
      <c r="I88" s="194" t="s">
        <v>13</v>
      </c>
      <c r="J88" s="194" t="s">
        <v>12</v>
      </c>
      <c r="K88" s="195" t="s">
        <v>152</v>
      </c>
      <c r="L88" s="196" t="s">
        <v>159</v>
      </c>
      <c r="M88" s="258"/>
      <c r="O88" s="177"/>
      <c r="P88" s="165"/>
    </row>
    <row r="89" spans="1:16">
      <c r="A89" s="166" t="s">
        <v>240</v>
      </c>
      <c r="B89" s="167" t="s">
        <v>239</v>
      </c>
      <c r="C89" s="168">
        <v>5.84</v>
      </c>
      <c r="D89" s="169">
        <v>0.55000000000000004</v>
      </c>
      <c r="E89" s="170">
        <v>0.81299999999999994</v>
      </c>
      <c r="F89" s="171">
        <v>1</v>
      </c>
      <c r="G89" s="172">
        <f t="shared" si="1"/>
        <v>0.81299999999999994</v>
      </c>
      <c r="H89" s="173">
        <f>G89*'2-Calculator'!$G$23</f>
        <v>4410.5249999999996</v>
      </c>
      <c r="I89" s="174" t="s">
        <v>13</v>
      </c>
      <c r="J89" s="174" t="s">
        <v>12</v>
      </c>
      <c r="K89" s="175" t="s">
        <v>152</v>
      </c>
      <c r="L89" s="176" t="s">
        <v>159</v>
      </c>
      <c r="M89" s="258"/>
      <c r="O89" s="177"/>
      <c r="P89" s="165"/>
    </row>
    <row r="90" spans="1:16">
      <c r="A90" s="166" t="s">
        <v>241</v>
      </c>
      <c r="B90" s="167" t="s">
        <v>239</v>
      </c>
      <c r="C90" s="168">
        <v>6.88</v>
      </c>
      <c r="D90" s="169">
        <v>0.7389</v>
      </c>
      <c r="E90" s="170">
        <v>1.0923</v>
      </c>
      <c r="F90" s="171">
        <v>1</v>
      </c>
      <c r="G90" s="172">
        <f t="shared" si="1"/>
        <v>1.0923</v>
      </c>
      <c r="H90" s="173">
        <f>G90*'2-Calculator'!$G$23</f>
        <v>5925.7275</v>
      </c>
      <c r="I90" s="174" t="s">
        <v>13</v>
      </c>
      <c r="J90" s="174" t="s">
        <v>12</v>
      </c>
      <c r="K90" s="175" t="s">
        <v>152</v>
      </c>
      <c r="L90" s="176" t="s">
        <v>159</v>
      </c>
      <c r="M90" s="258"/>
      <c r="O90" s="177"/>
      <c r="P90" s="165"/>
    </row>
    <row r="91" spans="1:16">
      <c r="A91" s="178" t="s">
        <v>242</v>
      </c>
      <c r="B91" s="179" t="s">
        <v>239</v>
      </c>
      <c r="C91" s="180">
        <v>11.82</v>
      </c>
      <c r="D91" s="181">
        <v>1.4883999999999999</v>
      </c>
      <c r="E91" s="182">
        <v>2.2002000000000002</v>
      </c>
      <c r="F91" s="183">
        <v>1</v>
      </c>
      <c r="G91" s="182">
        <f t="shared" si="1"/>
        <v>2.2002000000000002</v>
      </c>
      <c r="H91" s="184">
        <f>G91*'2-Calculator'!$G$23</f>
        <v>11936.085000000001</v>
      </c>
      <c r="I91" s="185" t="s">
        <v>13</v>
      </c>
      <c r="J91" s="185" t="s">
        <v>12</v>
      </c>
      <c r="K91" s="186" t="s">
        <v>152</v>
      </c>
      <c r="L91" s="187" t="s">
        <v>159</v>
      </c>
      <c r="M91" s="258"/>
      <c r="O91" s="177"/>
      <c r="P91" s="165"/>
    </row>
    <row r="92" spans="1:16">
      <c r="A92" s="188" t="s">
        <v>243</v>
      </c>
      <c r="B92" s="189" t="s">
        <v>244</v>
      </c>
      <c r="C92" s="190">
        <v>3.6</v>
      </c>
      <c r="D92" s="191">
        <v>0.58599999999999997</v>
      </c>
      <c r="E92" s="192">
        <v>0.86619999999999997</v>
      </c>
      <c r="F92" s="193">
        <v>1</v>
      </c>
      <c r="G92" s="172">
        <f t="shared" si="1"/>
        <v>0.86619999999999997</v>
      </c>
      <c r="H92" s="173">
        <f>G92*'2-Calculator'!$G$23</f>
        <v>4699.1350000000002</v>
      </c>
      <c r="I92" s="194" t="s">
        <v>13</v>
      </c>
      <c r="J92" s="194" t="s">
        <v>12</v>
      </c>
      <c r="K92" s="195" t="s">
        <v>152</v>
      </c>
      <c r="L92" s="196" t="s">
        <v>159</v>
      </c>
      <c r="M92" s="258"/>
      <c r="O92" s="177"/>
      <c r="P92" s="165"/>
    </row>
    <row r="93" spans="1:16">
      <c r="A93" s="166" t="s">
        <v>245</v>
      </c>
      <c r="B93" s="167" t="s">
        <v>244</v>
      </c>
      <c r="C93" s="168">
        <v>4.54</v>
      </c>
      <c r="D93" s="169">
        <v>0.69920000000000004</v>
      </c>
      <c r="E93" s="170">
        <v>1.0336000000000001</v>
      </c>
      <c r="F93" s="171">
        <v>1</v>
      </c>
      <c r="G93" s="172">
        <f t="shared" si="1"/>
        <v>1.0336000000000001</v>
      </c>
      <c r="H93" s="173">
        <f>G93*'2-Calculator'!$G$23</f>
        <v>5607.2800000000007</v>
      </c>
      <c r="I93" s="174" t="s">
        <v>13</v>
      </c>
      <c r="J93" s="174" t="s">
        <v>12</v>
      </c>
      <c r="K93" s="175" t="s">
        <v>152</v>
      </c>
      <c r="L93" s="176" t="s">
        <v>159</v>
      </c>
      <c r="M93" s="258"/>
      <c r="O93" s="177"/>
      <c r="P93" s="165"/>
    </row>
    <row r="94" spans="1:16">
      <c r="A94" s="166" t="s">
        <v>246</v>
      </c>
      <c r="B94" s="167" t="s">
        <v>244</v>
      </c>
      <c r="C94" s="168">
        <v>6.62</v>
      </c>
      <c r="D94" s="169">
        <v>0.98129999999999995</v>
      </c>
      <c r="E94" s="170">
        <v>1.4505999999999999</v>
      </c>
      <c r="F94" s="171">
        <v>1</v>
      </c>
      <c r="G94" s="172">
        <f t="shared" si="1"/>
        <v>1.4505999999999999</v>
      </c>
      <c r="H94" s="173">
        <f>G94*'2-Calculator'!$G$23</f>
        <v>7869.5049999999992</v>
      </c>
      <c r="I94" s="174" t="s">
        <v>13</v>
      </c>
      <c r="J94" s="174" t="s">
        <v>12</v>
      </c>
      <c r="K94" s="175" t="s">
        <v>152</v>
      </c>
      <c r="L94" s="176" t="s">
        <v>159</v>
      </c>
      <c r="M94" s="258"/>
      <c r="O94" s="177"/>
      <c r="P94" s="165"/>
    </row>
    <row r="95" spans="1:16">
      <c r="A95" s="178" t="s">
        <v>247</v>
      </c>
      <c r="B95" s="179" t="s">
        <v>244</v>
      </c>
      <c r="C95" s="180">
        <v>12.14</v>
      </c>
      <c r="D95" s="181">
        <v>1.7874000000000001</v>
      </c>
      <c r="E95" s="182">
        <v>2.6421999999999999</v>
      </c>
      <c r="F95" s="183">
        <v>1</v>
      </c>
      <c r="G95" s="182">
        <f t="shared" si="1"/>
        <v>2.6421999999999999</v>
      </c>
      <c r="H95" s="184">
        <f>G95*'2-Calculator'!$G$23</f>
        <v>14333.934999999999</v>
      </c>
      <c r="I95" s="185" t="s">
        <v>13</v>
      </c>
      <c r="J95" s="185" t="s">
        <v>12</v>
      </c>
      <c r="K95" s="186" t="s">
        <v>152</v>
      </c>
      <c r="L95" s="187" t="s">
        <v>159</v>
      </c>
      <c r="M95" s="258"/>
      <c r="O95" s="177"/>
      <c r="P95" s="165"/>
    </row>
    <row r="96" spans="1:16">
      <c r="A96" s="188" t="s">
        <v>248</v>
      </c>
      <c r="B96" s="189" t="s">
        <v>249</v>
      </c>
      <c r="C96" s="190">
        <v>3.2</v>
      </c>
      <c r="D96" s="191">
        <v>0.5333</v>
      </c>
      <c r="E96" s="192">
        <v>0.7883</v>
      </c>
      <c r="F96" s="193">
        <v>1</v>
      </c>
      <c r="G96" s="172">
        <f t="shared" si="1"/>
        <v>0.7883</v>
      </c>
      <c r="H96" s="173">
        <f>G96*'2-Calculator'!$G$23</f>
        <v>4276.5275000000001</v>
      </c>
      <c r="I96" s="194" t="s">
        <v>13</v>
      </c>
      <c r="J96" s="194" t="s">
        <v>12</v>
      </c>
      <c r="K96" s="195" t="s">
        <v>152</v>
      </c>
      <c r="L96" s="196" t="s">
        <v>159</v>
      </c>
      <c r="M96" s="258"/>
      <c r="O96" s="177"/>
      <c r="P96" s="165"/>
    </row>
    <row r="97" spans="1:18">
      <c r="A97" s="166" t="s">
        <v>250</v>
      </c>
      <c r="B97" s="167" t="s">
        <v>249</v>
      </c>
      <c r="C97" s="168">
        <v>3.96</v>
      </c>
      <c r="D97" s="169">
        <v>0.68379999999999996</v>
      </c>
      <c r="E97" s="170">
        <v>1.0107999999999999</v>
      </c>
      <c r="F97" s="171">
        <v>1</v>
      </c>
      <c r="G97" s="172">
        <f t="shared" si="1"/>
        <v>1.0107999999999999</v>
      </c>
      <c r="H97" s="173">
        <f>G97*'2-Calculator'!$G$23</f>
        <v>5483.5899999999992</v>
      </c>
      <c r="I97" s="174" t="s">
        <v>13</v>
      </c>
      <c r="J97" s="174" t="s">
        <v>12</v>
      </c>
      <c r="K97" s="175" t="s">
        <v>152</v>
      </c>
      <c r="L97" s="176" t="s">
        <v>159</v>
      </c>
      <c r="M97" s="258"/>
      <c r="O97" s="177"/>
      <c r="P97" s="165"/>
    </row>
    <row r="98" spans="1:18">
      <c r="A98" s="166" t="s">
        <v>251</v>
      </c>
      <c r="B98" s="167" t="s">
        <v>249</v>
      </c>
      <c r="C98" s="168">
        <v>5.25</v>
      </c>
      <c r="D98" s="169">
        <v>0.86560000000000004</v>
      </c>
      <c r="E98" s="170">
        <v>1.2796000000000001</v>
      </c>
      <c r="F98" s="171">
        <v>1</v>
      </c>
      <c r="G98" s="172">
        <f t="shared" si="1"/>
        <v>1.2796000000000001</v>
      </c>
      <c r="H98" s="173">
        <f>G98*'2-Calculator'!$G$23</f>
        <v>6941.8300000000008</v>
      </c>
      <c r="I98" s="174" t="s">
        <v>13</v>
      </c>
      <c r="J98" s="174" t="s">
        <v>12</v>
      </c>
      <c r="K98" s="175" t="s">
        <v>152</v>
      </c>
      <c r="L98" s="176" t="s">
        <v>159</v>
      </c>
      <c r="M98" s="258"/>
      <c r="O98" s="177"/>
      <c r="P98" s="165"/>
    </row>
    <row r="99" spans="1:18">
      <c r="A99" s="178" t="s">
        <v>252</v>
      </c>
      <c r="B99" s="179" t="s">
        <v>249</v>
      </c>
      <c r="C99" s="180">
        <v>6.56</v>
      </c>
      <c r="D99" s="181">
        <v>1.0267999999999999</v>
      </c>
      <c r="E99" s="182">
        <v>1.5179</v>
      </c>
      <c r="F99" s="183">
        <v>1</v>
      </c>
      <c r="G99" s="182">
        <f t="shared" si="1"/>
        <v>1.5179</v>
      </c>
      <c r="H99" s="184">
        <f>G99*'2-Calculator'!$G$23</f>
        <v>8234.6075000000001</v>
      </c>
      <c r="I99" s="185" t="s">
        <v>13</v>
      </c>
      <c r="J99" s="185" t="s">
        <v>12</v>
      </c>
      <c r="K99" s="186" t="s">
        <v>152</v>
      </c>
      <c r="L99" s="187" t="s">
        <v>159</v>
      </c>
      <c r="M99" s="258"/>
      <c r="O99" s="177"/>
      <c r="P99" s="165"/>
    </row>
    <row r="100" spans="1:18">
      <c r="A100" s="188" t="s">
        <v>253</v>
      </c>
      <c r="B100" s="189" t="s">
        <v>254</v>
      </c>
      <c r="C100" s="190">
        <v>2.33</v>
      </c>
      <c r="D100" s="191">
        <v>0.58889999999999998</v>
      </c>
      <c r="E100" s="192">
        <v>0.87050000000000005</v>
      </c>
      <c r="F100" s="193">
        <v>1</v>
      </c>
      <c r="G100" s="172">
        <f t="shared" si="1"/>
        <v>0.87050000000000005</v>
      </c>
      <c r="H100" s="173">
        <f>G100*'2-Calculator'!$G$23</f>
        <v>4722.4625000000005</v>
      </c>
      <c r="I100" s="194" t="s">
        <v>13</v>
      </c>
      <c r="J100" s="194" t="s">
        <v>12</v>
      </c>
      <c r="K100" s="195" t="s">
        <v>152</v>
      </c>
      <c r="L100" s="196" t="s">
        <v>159</v>
      </c>
      <c r="M100" s="258"/>
      <c r="O100" s="177"/>
      <c r="P100" s="165"/>
    </row>
    <row r="101" spans="1:18">
      <c r="A101" s="166" t="s">
        <v>255</v>
      </c>
      <c r="B101" s="167" t="s">
        <v>254</v>
      </c>
      <c r="C101" s="168">
        <v>3.21</v>
      </c>
      <c r="D101" s="169">
        <v>0.69689999999999996</v>
      </c>
      <c r="E101" s="170">
        <v>1.0302</v>
      </c>
      <c r="F101" s="171">
        <v>1</v>
      </c>
      <c r="G101" s="172">
        <f t="shared" si="1"/>
        <v>1.0302</v>
      </c>
      <c r="H101" s="173">
        <f>G101*'2-Calculator'!$G$23</f>
        <v>5588.835</v>
      </c>
      <c r="I101" s="174" t="s">
        <v>13</v>
      </c>
      <c r="J101" s="174" t="s">
        <v>12</v>
      </c>
      <c r="K101" s="175" t="s">
        <v>152</v>
      </c>
      <c r="L101" s="176" t="s">
        <v>159</v>
      </c>
      <c r="M101" s="258"/>
      <c r="O101" s="177"/>
      <c r="P101" s="165"/>
    </row>
    <row r="102" spans="1:18">
      <c r="A102" s="166" t="s">
        <v>256</v>
      </c>
      <c r="B102" s="167" t="s">
        <v>254</v>
      </c>
      <c r="C102" s="168">
        <v>5.03</v>
      </c>
      <c r="D102" s="169">
        <v>0.8962</v>
      </c>
      <c r="E102" s="170">
        <v>1.3248</v>
      </c>
      <c r="F102" s="171">
        <v>1</v>
      </c>
      <c r="G102" s="172">
        <f t="shared" si="1"/>
        <v>1.3248</v>
      </c>
      <c r="H102" s="173">
        <f>G102*'2-Calculator'!$G$23</f>
        <v>7187.04</v>
      </c>
      <c r="I102" s="174" t="s">
        <v>13</v>
      </c>
      <c r="J102" s="174" t="s">
        <v>12</v>
      </c>
      <c r="K102" s="175" t="s">
        <v>152</v>
      </c>
      <c r="L102" s="176" t="s">
        <v>159</v>
      </c>
      <c r="M102" s="258"/>
      <c r="O102" s="177"/>
      <c r="P102" s="165"/>
    </row>
    <row r="103" spans="1:18">
      <c r="A103" s="178" t="s">
        <v>257</v>
      </c>
      <c r="B103" s="179" t="s">
        <v>254</v>
      </c>
      <c r="C103" s="180">
        <v>8.61</v>
      </c>
      <c r="D103" s="181">
        <v>1.4701</v>
      </c>
      <c r="E103" s="182">
        <v>2.1732</v>
      </c>
      <c r="F103" s="183">
        <v>1</v>
      </c>
      <c r="G103" s="182">
        <f t="shared" si="1"/>
        <v>2.1732</v>
      </c>
      <c r="H103" s="184">
        <f>G103*'2-Calculator'!$G$23</f>
        <v>11789.61</v>
      </c>
      <c r="I103" s="185" t="s">
        <v>13</v>
      </c>
      <c r="J103" s="185" t="s">
        <v>12</v>
      </c>
      <c r="K103" s="186" t="s">
        <v>152</v>
      </c>
      <c r="L103" s="187" t="s">
        <v>159</v>
      </c>
      <c r="M103" s="258"/>
      <c r="O103" s="177"/>
      <c r="P103" s="165"/>
    </row>
    <row r="104" spans="1:18">
      <c r="A104" s="188" t="s">
        <v>258</v>
      </c>
      <c r="B104" s="189" t="s">
        <v>259</v>
      </c>
      <c r="C104" s="190">
        <v>1.93</v>
      </c>
      <c r="D104" s="191">
        <v>0.50229999999999997</v>
      </c>
      <c r="E104" s="192">
        <v>0.74250000000000005</v>
      </c>
      <c r="F104" s="193">
        <v>1</v>
      </c>
      <c r="G104" s="172">
        <f t="shared" si="1"/>
        <v>0.74250000000000005</v>
      </c>
      <c r="H104" s="173">
        <f>G104*'2-Calculator'!$G$23</f>
        <v>4028.0625000000005</v>
      </c>
      <c r="I104" s="194" t="s">
        <v>13</v>
      </c>
      <c r="J104" s="194" t="s">
        <v>12</v>
      </c>
      <c r="K104" s="195" t="s">
        <v>152</v>
      </c>
      <c r="L104" s="196" t="s">
        <v>159</v>
      </c>
      <c r="M104" s="258"/>
      <c r="O104" s="177"/>
      <c r="P104" s="165"/>
    </row>
    <row r="105" spans="1:18">
      <c r="A105" s="166" t="s">
        <v>260</v>
      </c>
      <c r="B105" s="167" t="s">
        <v>259</v>
      </c>
      <c r="C105" s="168">
        <v>2.69</v>
      </c>
      <c r="D105" s="169">
        <v>0.62039999999999995</v>
      </c>
      <c r="E105" s="170">
        <v>0.91710000000000003</v>
      </c>
      <c r="F105" s="171">
        <v>1</v>
      </c>
      <c r="G105" s="172">
        <f t="shared" si="1"/>
        <v>0.91710000000000003</v>
      </c>
      <c r="H105" s="173">
        <f>G105*'2-Calculator'!$G$23</f>
        <v>4975.2674999999999</v>
      </c>
      <c r="I105" s="174" t="s">
        <v>13</v>
      </c>
      <c r="J105" s="174" t="s">
        <v>12</v>
      </c>
      <c r="K105" s="175" t="s">
        <v>152</v>
      </c>
      <c r="L105" s="176" t="s">
        <v>159</v>
      </c>
      <c r="M105" s="258"/>
      <c r="O105" s="177"/>
      <c r="P105" s="165"/>
    </row>
    <row r="106" spans="1:18">
      <c r="A106" s="166" t="s">
        <v>261</v>
      </c>
      <c r="B106" s="167" t="s">
        <v>259</v>
      </c>
      <c r="C106" s="168">
        <v>3.91</v>
      </c>
      <c r="D106" s="169">
        <v>0.76290000000000002</v>
      </c>
      <c r="E106" s="170">
        <v>1.1277999999999999</v>
      </c>
      <c r="F106" s="171">
        <v>1</v>
      </c>
      <c r="G106" s="172">
        <f t="shared" si="1"/>
        <v>1.1277999999999999</v>
      </c>
      <c r="H106" s="173">
        <f>G106*'2-Calculator'!$G$23</f>
        <v>6118.3149999999996</v>
      </c>
      <c r="I106" s="174" t="s">
        <v>13</v>
      </c>
      <c r="J106" s="174" t="s">
        <v>12</v>
      </c>
      <c r="K106" s="175" t="s">
        <v>152</v>
      </c>
      <c r="L106" s="176" t="s">
        <v>159</v>
      </c>
      <c r="M106" s="258"/>
      <c r="O106" s="177"/>
      <c r="P106" s="165"/>
    </row>
    <row r="107" spans="1:18">
      <c r="A107" s="178" t="s">
        <v>262</v>
      </c>
      <c r="B107" s="179" t="s">
        <v>259</v>
      </c>
      <c r="C107" s="180">
        <v>7.75</v>
      </c>
      <c r="D107" s="181">
        <v>1.3595999999999999</v>
      </c>
      <c r="E107" s="182">
        <v>2.0097999999999998</v>
      </c>
      <c r="F107" s="183">
        <v>1</v>
      </c>
      <c r="G107" s="182">
        <f t="shared" si="1"/>
        <v>2.0097999999999998</v>
      </c>
      <c r="H107" s="184">
        <f>G107*'2-Calculator'!$G$23</f>
        <v>10903.164999999999</v>
      </c>
      <c r="I107" s="185" t="s">
        <v>13</v>
      </c>
      <c r="J107" s="185" t="s">
        <v>12</v>
      </c>
      <c r="K107" s="186" t="s">
        <v>152</v>
      </c>
      <c r="L107" s="187" t="s">
        <v>159</v>
      </c>
      <c r="M107" s="258"/>
      <c r="O107" s="177"/>
      <c r="P107" s="165"/>
    </row>
    <row r="108" spans="1:18">
      <c r="A108" s="188" t="s">
        <v>263</v>
      </c>
      <c r="B108" s="189" t="s">
        <v>264</v>
      </c>
      <c r="C108" s="190">
        <v>1.87</v>
      </c>
      <c r="D108" s="191">
        <v>0.4975</v>
      </c>
      <c r="E108" s="192">
        <v>0.73540000000000005</v>
      </c>
      <c r="F108" s="193">
        <v>1</v>
      </c>
      <c r="G108" s="172">
        <f t="shared" si="1"/>
        <v>0.73540000000000005</v>
      </c>
      <c r="H108" s="173">
        <f>G108*'2-Calculator'!$G$23</f>
        <v>3989.5450000000001</v>
      </c>
      <c r="I108" s="194" t="s">
        <v>13</v>
      </c>
      <c r="J108" s="194" t="s">
        <v>12</v>
      </c>
      <c r="K108" s="195" t="s">
        <v>152</v>
      </c>
      <c r="L108" s="196" t="s">
        <v>159</v>
      </c>
      <c r="M108" s="258"/>
      <c r="O108" s="177"/>
      <c r="P108" s="165"/>
    </row>
    <row r="109" spans="1:18" s="197" customFormat="1">
      <c r="A109" s="166" t="s">
        <v>265</v>
      </c>
      <c r="B109" s="167" t="s">
        <v>264</v>
      </c>
      <c r="C109" s="168">
        <v>2.36</v>
      </c>
      <c r="D109" s="169">
        <v>0.54759999999999998</v>
      </c>
      <c r="E109" s="170">
        <v>0.8095</v>
      </c>
      <c r="F109" s="171">
        <v>1</v>
      </c>
      <c r="G109" s="172">
        <f t="shared" si="1"/>
        <v>0.8095</v>
      </c>
      <c r="H109" s="173">
        <f>G109*'2-Calculator'!$G$23</f>
        <v>4391.5375000000004</v>
      </c>
      <c r="I109" s="174" t="s">
        <v>13</v>
      </c>
      <c r="J109" s="174" t="s">
        <v>12</v>
      </c>
      <c r="K109" s="175" t="s">
        <v>152</v>
      </c>
      <c r="L109" s="176" t="s">
        <v>159</v>
      </c>
      <c r="M109" s="258"/>
      <c r="N109" s="139"/>
      <c r="O109" s="177"/>
      <c r="P109" s="165"/>
      <c r="Q109" s="139"/>
      <c r="R109" s="139"/>
    </row>
    <row r="110" spans="1:18">
      <c r="A110" s="166" t="s">
        <v>266</v>
      </c>
      <c r="B110" s="167" t="s">
        <v>264</v>
      </c>
      <c r="C110" s="168">
        <v>3.25</v>
      </c>
      <c r="D110" s="169">
        <v>0.64839999999999998</v>
      </c>
      <c r="E110" s="170">
        <v>0.95850000000000002</v>
      </c>
      <c r="F110" s="171">
        <v>1</v>
      </c>
      <c r="G110" s="172">
        <f t="shared" si="1"/>
        <v>0.95850000000000002</v>
      </c>
      <c r="H110" s="173">
        <f>G110*'2-Calculator'!$G$23</f>
        <v>5199.8625000000002</v>
      </c>
      <c r="I110" s="174" t="s">
        <v>13</v>
      </c>
      <c r="J110" s="174" t="s">
        <v>12</v>
      </c>
      <c r="K110" s="175" t="s">
        <v>152</v>
      </c>
      <c r="L110" s="176" t="s">
        <v>159</v>
      </c>
      <c r="M110" s="258"/>
      <c r="N110" s="197"/>
      <c r="O110" s="177"/>
      <c r="P110" s="165"/>
      <c r="Q110" s="197"/>
      <c r="R110" s="197"/>
    </row>
    <row r="111" spans="1:18">
      <c r="A111" s="178" t="s">
        <v>267</v>
      </c>
      <c r="B111" s="179" t="s">
        <v>264</v>
      </c>
      <c r="C111" s="180">
        <v>6.59</v>
      </c>
      <c r="D111" s="181">
        <v>1.0657000000000001</v>
      </c>
      <c r="E111" s="182">
        <v>1.5753999999999999</v>
      </c>
      <c r="F111" s="183">
        <v>1</v>
      </c>
      <c r="G111" s="182">
        <f t="shared" si="1"/>
        <v>1.5753999999999999</v>
      </c>
      <c r="H111" s="184">
        <f>G111*'2-Calculator'!$G$23</f>
        <v>8546.5450000000001</v>
      </c>
      <c r="I111" s="185" t="s">
        <v>13</v>
      </c>
      <c r="J111" s="185" t="s">
        <v>12</v>
      </c>
      <c r="K111" s="186" t="s">
        <v>152</v>
      </c>
      <c r="L111" s="187" t="s">
        <v>159</v>
      </c>
      <c r="M111" s="258"/>
      <c r="O111" s="177"/>
      <c r="P111" s="165"/>
    </row>
    <row r="112" spans="1:18">
      <c r="A112" s="188" t="s">
        <v>268</v>
      </c>
      <c r="B112" s="189" t="s">
        <v>269</v>
      </c>
      <c r="C112" s="190">
        <v>2.76</v>
      </c>
      <c r="D112" s="191">
        <v>0.47560000000000002</v>
      </c>
      <c r="E112" s="192">
        <v>0.70309999999999995</v>
      </c>
      <c r="F112" s="193">
        <v>1</v>
      </c>
      <c r="G112" s="172">
        <f t="shared" si="1"/>
        <v>0.70309999999999995</v>
      </c>
      <c r="H112" s="173">
        <f>G112*'2-Calculator'!$G$23</f>
        <v>3814.3174999999997</v>
      </c>
      <c r="I112" s="194" t="s">
        <v>13</v>
      </c>
      <c r="J112" s="194" t="s">
        <v>12</v>
      </c>
      <c r="K112" s="195" t="s">
        <v>152</v>
      </c>
      <c r="L112" s="196" t="s">
        <v>159</v>
      </c>
      <c r="M112" s="258"/>
      <c r="O112" s="177"/>
      <c r="P112" s="165"/>
    </row>
    <row r="113" spans="1:16">
      <c r="A113" s="166" t="s">
        <v>270</v>
      </c>
      <c r="B113" s="167" t="s">
        <v>269</v>
      </c>
      <c r="C113" s="168">
        <v>3.47</v>
      </c>
      <c r="D113" s="169">
        <v>0.53029999999999999</v>
      </c>
      <c r="E113" s="170">
        <v>0.78390000000000004</v>
      </c>
      <c r="F113" s="171">
        <v>1</v>
      </c>
      <c r="G113" s="172">
        <f t="shared" si="1"/>
        <v>0.78390000000000004</v>
      </c>
      <c r="H113" s="173">
        <f>G113*'2-Calculator'!$G$23</f>
        <v>4252.6575000000003</v>
      </c>
      <c r="I113" s="174" t="s">
        <v>13</v>
      </c>
      <c r="J113" s="174" t="s">
        <v>12</v>
      </c>
      <c r="K113" s="175" t="s">
        <v>152</v>
      </c>
      <c r="L113" s="176" t="s">
        <v>159</v>
      </c>
      <c r="M113" s="258"/>
      <c r="O113" s="177"/>
      <c r="P113" s="165"/>
    </row>
    <row r="114" spans="1:16">
      <c r="A114" s="166" t="s">
        <v>271</v>
      </c>
      <c r="B114" s="167" t="s">
        <v>269</v>
      </c>
      <c r="C114" s="168">
        <v>4.7300000000000004</v>
      </c>
      <c r="D114" s="169">
        <v>0.66679999999999995</v>
      </c>
      <c r="E114" s="170">
        <v>0.98570000000000002</v>
      </c>
      <c r="F114" s="171">
        <v>1</v>
      </c>
      <c r="G114" s="172">
        <f t="shared" si="1"/>
        <v>0.98570000000000002</v>
      </c>
      <c r="H114" s="173">
        <f>G114*'2-Calculator'!$G$23</f>
        <v>5347.4224999999997</v>
      </c>
      <c r="I114" s="174" t="s">
        <v>13</v>
      </c>
      <c r="J114" s="174" t="s">
        <v>12</v>
      </c>
      <c r="K114" s="175" t="s">
        <v>152</v>
      </c>
      <c r="L114" s="176" t="s">
        <v>159</v>
      </c>
      <c r="M114" s="258"/>
      <c r="O114" s="177"/>
      <c r="P114" s="165"/>
    </row>
    <row r="115" spans="1:16">
      <c r="A115" s="178" t="s">
        <v>272</v>
      </c>
      <c r="B115" s="179" t="s">
        <v>269</v>
      </c>
      <c r="C115" s="180">
        <v>9.89</v>
      </c>
      <c r="D115" s="181">
        <v>1.3140000000000001</v>
      </c>
      <c r="E115" s="182">
        <v>1.9423999999999999</v>
      </c>
      <c r="F115" s="183">
        <v>1</v>
      </c>
      <c r="G115" s="182">
        <f t="shared" si="1"/>
        <v>1.9423999999999999</v>
      </c>
      <c r="H115" s="184">
        <f>G115*'2-Calculator'!$G$23</f>
        <v>10537.519999999999</v>
      </c>
      <c r="I115" s="185" t="s">
        <v>13</v>
      </c>
      <c r="J115" s="185" t="s">
        <v>12</v>
      </c>
      <c r="K115" s="186" t="s">
        <v>152</v>
      </c>
      <c r="L115" s="187" t="s">
        <v>159</v>
      </c>
      <c r="M115" s="258"/>
      <c r="O115" s="177"/>
      <c r="P115" s="165"/>
    </row>
    <row r="116" spans="1:16">
      <c r="A116" s="188" t="s">
        <v>273</v>
      </c>
      <c r="B116" s="189" t="s">
        <v>274</v>
      </c>
      <c r="C116" s="190">
        <v>6.97</v>
      </c>
      <c r="D116" s="191">
        <v>0.84240000000000004</v>
      </c>
      <c r="E116" s="192">
        <v>1.2453000000000001</v>
      </c>
      <c r="F116" s="193">
        <v>1</v>
      </c>
      <c r="G116" s="172">
        <f t="shared" si="1"/>
        <v>1.2453000000000001</v>
      </c>
      <c r="H116" s="173">
        <f>G116*'2-Calculator'!$G$23</f>
        <v>6755.7525000000005</v>
      </c>
      <c r="I116" s="194" t="s">
        <v>13</v>
      </c>
      <c r="J116" s="194" t="s">
        <v>12</v>
      </c>
      <c r="K116" s="195" t="s">
        <v>152</v>
      </c>
      <c r="L116" s="196" t="s">
        <v>159</v>
      </c>
      <c r="M116" s="258"/>
      <c r="O116" s="177"/>
      <c r="P116" s="165"/>
    </row>
    <row r="117" spans="1:16">
      <c r="A117" s="166" t="s">
        <v>275</v>
      </c>
      <c r="B117" s="167" t="s">
        <v>274</v>
      </c>
      <c r="C117" s="168">
        <v>6.97</v>
      </c>
      <c r="D117" s="169">
        <v>1.4171</v>
      </c>
      <c r="E117" s="170">
        <v>2.0948000000000002</v>
      </c>
      <c r="F117" s="171">
        <v>1</v>
      </c>
      <c r="G117" s="172">
        <f t="shared" si="1"/>
        <v>2.0948000000000002</v>
      </c>
      <c r="H117" s="173">
        <f>G117*'2-Calculator'!$G$23</f>
        <v>11364.29</v>
      </c>
      <c r="I117" s="174" t="s">
        <v>13</v>
      </c>
      <c r="J117" s="174" t="s">
        <v>12</v>
      </c>
      <c r="K117" s="175" t="s">
        <v>152</v>
      </c>
      <c r="L117" s="176" t="s">
        <v>159</v>
      </c>
      <c r="M117" s="258"/>
      <c r="O117" s="177"/>
      <c r="P117" s="165"/>
    </row>
    <row r="118" spans="1:16">
      <c r="A118" s="166" t="s">
        <v>276</v>
      </c>
      <c r="B118" s="167" t="s">
        <v>274</v>
      </c>
      <c r="C118" s="168">
        <v>9.3800000000000008</v>
      </c>
      <c r="D118" s="169">
        <v>1.5569</v>
      </c>
      <c r="E118" s="170">
        <v>2.3014999999999999</v>
      </c>
      <c r="F118" s="171">
        <v>1</v>
      </c>
      <c r="G118" s="172">
        <f t="shared" si="1"/>
        <v>2.3014999999999999</v>
      </c>
      <c r="H118" s="173">
        <f>G118*'2-Calculator'!$G$23</f>
        <v>12485.637499999999</v>
      </c>
      <c r="I118" s="174" t="s">
        <v>13</v>
      </c>
      <c r="J118" s="174" t="s">
        <v>12</v>
      </c>
      <c r="K118" s="175" t="s">
        <v>152</v>
      </c>
      <c r="L118" s="176" t="s">
        <v>159</v>
      </c>
      <c r="M118" s="258"/>
      <c r="O118" s="177"/>
      <c r="P118" s="165"/>
    </row>
    <row r="119" spans="1:16">
      <c r="A119" s="178" t="s">
        <v>277</v>
      </c>
      <c r="B119" s="179" t="s">
        <v>274</v>
      </c>
      <c r="C119" s="180">
        <v>14.95</v>
      </c>
      <c r="D119" s="181">
        <v>2.7681</v>
      </c>
      <c r="E119" s="182">
        <v>4.0918999999999999</v>
      </c>
      <c r="F119" s="183">
        <v>1</v>
      </c>
      <c r="G119" s="182">
        <f t="shared" si="1"/>
        <v>4.0918999999999999</v>
      </c>
      <c r="H119" s="184">
        <f>G119*'2-Calculator'!$G$23</f>
        <v>22198.557499999999</v>
      </c>
      <c r="I119" s="185" t="s">
        <v>13</v>
      </c>
      <c r="J119" s="185" t="s">
        <v>12</v>
      </c>
      <c r="K119" s="186" t="s">
        <v>152</v>
      </c>
      <c r="L119" s="187" t="s">
        <v>159</v>
      </c>
      <c r="M119" s="258"/>
      <c r="O119" s="177"/>
      <c r="P119" s="165"/>
    </row>
    <row r="120" spans="1:16">
      <c r="A120" s="188" t="s">
        <v>278</v>
      </c>
      <c r="B120" s="189" t="s">
        <v>279</v>
      </c>
      <c r="C120" s="190">
        <v>3.45</v>
      </c>
      <c r="D120" s="191">
        <v>0.49890000000000001</v>
      </c>
      <c r="E120" s="192">
        <v>0.73750000000000004</v>
      </c>
      <c r="F120" s="193">
        <v>1</v>
      </c>
      <c r="G120" s="172">
        <f t="shared" si="1"/>
        <v>0.73750000000000004</v>
      </c>
      <c r="H120" s="173">
        <f>G120*'2-Calculator'!$G$23</f>
        <v>4000.9375000000005</v>
      </c>
      <c r="I120" s="194" t="s">
        <v>13</v>
      </c>
      <c r="J120" s="194" t="s">
        <v>12</v>
      </c>
      <c r="K120" s="195" t="s">
        <v>152</v>
      </c>
      <c r="L120" s="196" t="s">
        <v>159</v>
      </c>
      <c r="M120" s="258"/>
      <c r="O120" s="177"/>
      <c r="P120" s="165"/>
    </row>
    <row r="121" spans="1:16">
      <c r="A121" s="166" t="s">
        <v>280</v>
      </c>
      <c r="B121" s="167" t="s">
        <v>279</v>
      </c>
      <c r="C121" s="168">
        <v>5.68</v>
      </c>
      <c r="D121" s="169">
        <v>0.89249999999999996</v>
      </c>
      <c r="E121" s="170">
        <v>1.3192999999999999</v>
      </c>
      <c r="F121" s="171">
        <v>1</v>
      </c>
      <c r="G121" s="172">
        <f t="shared" si="1"/>
        <v>1.3192999999999999</v>
      </c>
      <c r="H121" s="173">
        <f>G121*'2-Calculator'!$G$23</f>
        <v>7157.2024999999994</v>
      </c>
      <c r="I121" s="174" t="s">
        <v>13</v>
      </c>
      <c r="J121" s="174" t="s">
        <v>12</v>
      </c>
      <c r="K121" s="175" t="s">
        <v>152</v>
      </c>
      <c r="L121" s="176" t="s">
        <v>159</v>
      </c>
      <c r="M121" s="258"/>
      <c r="O121" s="177"/>
      <c r="P121" s="165"/>
    </row>
    <row r="122" spans="1:16">
      <c r="A122" s="166" t="s">
        <v>281</v>
      </c>
      <c r="B122" s="167" t="s">
        <v>279</v>
      </c>
      <c r="C122" s="168">
        <v>9.17</v>
      </c>
      <c r="D122" s="169">
        <v>1.3339000000000001</v>
      </c>
      <c r="E122" s="170">
        <v>1.9718</v>
      </c>
      <c r="F122" s="171">
        <v>1</v>
      </c>
      <c r="G122" s="172">
        <f t="shared" si="1"/>
        <v>1.9718</v>
      </c>
      <c r="H122" s="173">
        <f>G122*'2-Calculator'!$G$23</f>
        <v>10697.014999999999</v>
      </c>
      <c r="I122" s="174" t="s">
        <v>13</v>
      </c>
      <c r="J122" s="174" t="s">
        <v>12</v>
      </c>
      <c r="K122" s="175" t="s">
        <v>152</v>
      </c>
      <c r="L122" s="176" t="s">
        <v>159</v>
      </c>
      <c r="M122" s="258"/>
      <c r="O122" s="177"/>
      <c r="P122" s="165"/>
    </row>
    <row r="123" spans="1:16">
      <c r="A123" s="178" t="s">
        <v>282</v>
      </c>
      <c r="B123" s="179" t="s">
        <v>279</v>
      </c>
      <c r="C123" s="180">
        <v>15.81</v>
      </c>
      <c r="D123" s="181">
        <v>2.7919</v>
      </c>
      <c r="E123" s="182">
        <v>4.1271000000000004</v>
      </c>
      <c r="F123" s="183">
        <v>1</v>
      </c>
      <c r="G123" s="182">
        <f t="shared" si="1"/>
        <v>4.1271000000000004</v>
      </c>
      <c r="H123" s="184">
        <f>G123*'2-Calculator'!$G$23</f>
        <v>22389.517500000002</v>
      </c>
      <c r="I123" s="185" t="s">
        <v>13</v>
      </c>
      <c r="J123" s="185" t="s">
        <v>12</v>
      </c>
      <c r="K123" s="186" t="s">
        <v>152</v>
      </c>
      <c r="L123" s="187" t="s">
        <v>159</v>
      </c>
      <c r="M123" s="258"/>
      <c r="O123" s="177"/>
      <c r="P123" s="165"/>
    </row>
    <row r="124" spans="1:16">
      <c r="A124" s="188" t="s">
        <v>283</v>
      </c>
      <c r="B124" s="189" t="s">
        <v>284</v>
      </c>
      <c r="C124" s="190">
        <v>2.15</v>
      </c>
      <c r="D124" s="191">
        <v>0.34399999999999997</v>
      </c>
      <c r="E124" s="192">
        <v>0.50849999999999995</v>
      </c>
      <c r="F124" s="193">
        <v>1</v>
      </c>
      <c r="G124" s="172">
        <f t="shared" si="1"/>
        <v>0.50849999999999995</v>
      </c>
      <c r="H124" s="173">
        <f>G124*'2-Calculator'!$G$23</f>
        <v>2758.6124999999997</v>
      </c>
      <c r="I124" s="194" t="s">
        <v>13</v>
      </c>
      <c r="J124" s="194" t="s">
        <v>12</v>
      </c>
      <c r="K124" s="195" t="s">
        <v>152</v>
      </c>
      <c r="L124" s="196" t="s">
        <v>159</v>
      </c>
      <c r="M124" s="258"/>
      <c r="O124" s="177"/>
      <c r="P124" s="165"/>
    </row>
    <row r="125" spans="1:16">
      <c r="A125" s="166" t="s">
        <v>285</v>
      </c>
      <c r="B125" s="167" t="s">
        <v>284</v>
      </c>
      <c r="C125" s="168">
        <v>3.37</v>
      </c>
      <c r="D125" s="169">
        <v>0.53010000000000002</v>
      </c>
      <c r="E125" s="170">
        <v>0.78359999999999996</v>
      </c>
      <c r="F125" s="171">
        <v>1</v>
      </c>
      <c r="G125" s="172">
        <f t="shared" si="1"/>
        <v>0.78359999999999996</v>
      </c>
      <c r="H125" s="173">
        <f>G125*'2-Calculator'!$G$23</f>
        <v>4251.03</v>
      </c>
      <c r="I125" s="174" t="s">
        <v>13</v>
      </c>
      <c r="J125" s="174" t="s">
        <v>12</v>
      </c>
      <c r="K125" s="175" t="s">
        <v>152</v>
      </c>
      <c r="L125" s="176" t="s">
        <v>159</v>
      </c>
      <c r="M125" s="258"/>
      <c r="O125" s="177"/>
      <c r="P125" s="165"/>
    </row>
    <row r="126" spans="1:16">
      <c r="A126" s="166" t="s">
        <v>286</v>
      </c>
      <c r="B126" s="167" t="s">
        <v>284</v>
      </c>
      <c r="C126" s="168">
        <v>5.81</v>
      </c>
      <c r="D126" s="169">
        <v>0.93240000000000001</v>
      </c>
      <c r="E126" s="170">
        <v>1.3783000000000001</v>
      </c>
      <c r="F126" s="171">
        <v>1</v>
      </c>
      <c r="G126" s="172">
        <f t="shared" si="1"/>
        <v>1.3783000000000001</v>
      </c>
      <c r="H126" s="173">
        <f>G126*'2-Calculator'!$G$23</f>
        <v>7477.2775000000001</v>
      </c>
      <c r="I126" s="174" t="s">
        <v>13</v>
      </c>
      <c r="J126" s="174" t="s">
        <v>12</v>
      </c>
      <c r="K126" s="175" t="s">
        <v>152</v>
      </c>
      <c r="L126" s="176" t="s">
        <v>159</v>
      </c>
      <c r="M126" s="258"/>
      <c r="O126" s="177"/>
      <c r="P126" s="165"/>
    </row>
    <row r="127" spans="1:16">
      <c r="A127" s="178" t="s">
        <v>287</v>
      </c>
      <c r="B127" s="179" t="s">
        <v>284</v>
      </c>
      <c r="C127" s="180">
        <v>10.7</v>
      </c>
      <c r="D127" s="181">
        <v>1.7027000000000001</v>
      </c>
      <c r="E127" s="182">
        <v>2.5169999999999999</v>
      </c>
      <c r="F127" s="183">
        <v>1</v>
      </c>
      <c r="G127" s="182">
        <f t="shared" si="1"/>
        <v>2.5169999999999999</v>
      </c>
      <c r="H127" s="184">
        <f>G127*'2-Calculator'!$G$23</f>
        <v>13654.725</v>
      </c>
      <c r="I127" s="185" t="s">
        <v>13</v>
      </c>
      <c r="J127" s="185" t="s">
        <v>12</v>
      </c>
      <c r="K127" s="186" t="s">
        <v>152</v>
      </c>
      <c r="L127" s="187" t="s">
        <v>159</v>
      </c>
      <c r="M127" s="258"/>
      <c r="O127" s="177"/>
      <c r="P127" s="165"/>
    </row>
    <row r="128" spans="1:16">
      <c r="A128" s="188" t="s">
        <v>288</v>
      </c>
      <c r="B128" s="189" t="s">
        <v>289</v>
      </c>
      <c r="C128" s="190">
        <v>2.06</v>
      </c>
      <c r="D128" s="191">
        <v>0.45200000000000001</v>
      </c>
      <c r="E128" s="192">
        <v>0.66820000000000002</v>
      </c>
      <c r="F128" s="193">
        <v>1</v>
      </c>
      <c r="G128" s="172">
        <f t="shared" si="1"/>
        <v>0.66820000000000002</v>
      </c>
      <c r="H128" s="173">
        <f>G128*'2-Calculator'!$G$23</f>
        <v>3624.9850000000001</v>
      </c>
      <c r="I128" s="194" t="s">
        <v>13</v>
      </c>
      <c r="J128" s="194" t="s">
        <v>12</v>
      </c>
      <c r="K128" s="195" t="s">
        <v>152</v>
      </c>
      <c r="L128" s="196" t="s">
        <v>159</v>
      </c>
      <c r="M128" s="258"/>
      <c r="O128" s="177"/>
      <c r="P128" s="165"/>
    </row>
    <row r="129" spans="1:16">
      <c r="A129" s="166" t="s">
        <v>290</v>
      </c>
      <c r="B129" s="167" t="s">
        <v>289</v>
      </c>
      <c r="C129" s="168">
        <v>2.97</v>
      </c>
      <c r="D129" s="169">
        <v>0.51070000000000004</v>
      </c>
      <c r="E129" s="170">
        <v>0.75490000000000002</v>
      </c>
      <c r="F129" s="171">
        <v>1</v>
      </c>
      <c r="G129" s="172">
        <f t="shared" si="1"/>
        <v>0.75490000000000002</v>
      </c>
      <c r="H129" s="173">
        <f>G129*'2-Calculator'!$G$23</f>
        <v>4095.3325</v>
      </c>
      <c r="I129" s="174" t="s">
        <v>13</v>
      </c>
      <c r="J129" s="174" t="s">
        <v>12</v>
      </c>
      <c r="K129" s="175" t="s">
        <v>152</v>
      </c>
      <c r="L129" s="176" t="s">
        <v>159</v>
      </c>
      <c r="M129" s="258"/>
      <c r="O129" s="177"/>
      <c r="P129" s="165"/>
    </row>
    <row r="130" spans="1:16">
      <c r="A130" s="166" t="s">
        <v>291</v>
      </c>
      <c r="B130" s="167" t="s">
        <v>289</v>
      </c>
      <c r="C130" s="168">
        <v>4.63</v>
      </c>
      <c r="D130" s="169">
        <v>0.66010000000000002</v>
      </c>
      <c r="E130" s="170">
        <v>0.9758</v>
      </c>
      <c r="F130" s="171">
        <v>1</v>
      </c>
      <c r="G130" s="172">
        <f t="shared" si="1"/>
        <v>0.9758</v>
      </c>
      <c r="H130" s="173">
        <f>G130*'2-Calculator'!$G$23</f>
        <v>5293.7150000000001</v>
      </c>
      <c r="I130" s="174" t="s">
        <v>13</v>
      </c>
      <c r="J130" s="174" t="s">
        <v>12</v>
      </c>
      <c r="K130" s="175" t="s">
        <v>152</v>
      </c>
      <c r="L130" s="176" t="s">
        <v>159</v>
      </c>
      <c r="M130" s="258"/>
      <c r="O130" s="177"/>
      <c r="P130" s="165"/>
    </row>
    <row r="131" spans="1:16">
      <c r="A131" s="178" t="s">
        <v>292</v>
      </c>
      <c r="B131" s="179" t="s">
        <v>289</v>
      </c>
      <c r="C131" s="180">
        <v>8.8000000000000007</v>
      </c>
      <c r="D131" s="181">
        <v>1.2664</v>
      </c>
      <c r="E131" s="182">
        <v>1.8720000000000001</v>
      </c>
      <c r="F131" s="183">
        <v>1</v>
      </c>
      <c r="G131" s="182">
        <f t="shared" si="1"/>
        <v>1.8720000000000001</v>
      </c>
      <c r="H131" s="184">
        <f>G131*'2-Calculator'!$G$23</f>
        <v>10155.6</v>
      </c>
      <c r="I131" s="185" t="s">
        <v>13</v>
      </c>
      <c r="J131" s="185" t="s">
        <v>12</v>
      </c>
      <c r="K131" s="186" t="s">
        <v>152</v>
      </c>
      <c r="L131" s="187" t="s">
        <v>159</v>
      </c>
      <c r="M131" s="258"/>
      <c r="O131" s="177"/>
      <c r="P131" s="165"/>
    </row>
    <row r="132" spans="1:16">
      <c r="A132" s="188" t="s">
        <v>293</v>
      </c>
      <c r="B132" s="189" t="s">
        <v>294</v>
      </c>
      <c r="C132" s="190">
        <v>2.17</v>
      </c>
      <c r="D132" s="191">
        <v>0.37719999999999998</v>
      </c>
      <c r="E132" s="192">
        <v>0.55759999999999998</v>
      </c>
      <c r="F132" s="193">
        <v>1</v>
      </c>
      <c r="G132" s="172">
        <f t="shared" si="1"/>
        <v>0.55759999999999998</v>
      </c>
      <c r="H132" s="173">
        <f>G132*'2-Calculator'!$G$23</f>
        <v>3024.98</v>
      </c>
      <c r="I132" s="194" t="s">
        <v>13</v>
      </c>
      <c r="J132" s="194" t="s">
        <v>12</v>
      </c>
      <c r="K132" s="195" t="s">
        <v>152</v>
      </c>
      <c r="L132" s="196" t="s">
        <v>159</v>
      </c>
      <c r="M132" s="258"/>
      <c r="O132" s="177"/>
      <c r="P132" s="165"/>
    </row>
    <row r="133" spans="1:16">
      <c r="A133" s="166" t="s">
        <v>295</v>
      </c>
      <c r="B133" s="167" t="s">
        <v>294</v>
      </c>
      <c r="C133" s="168">
        <v>2.8</v>
      </c>
      <c r="D133" s="169">
        <v>0.46500000000000002</v>
      </c>
      <c r="E133" s="170">
        <v>0.68740000000000001</v>
      </c>
      <c r="F133" s="171">
        <v>1</v>
      </c>
      <c r="G133" s="172">
        <f t="shared" si="1"/>
        <v>0.68740000000000001</v>
      </c>
      <c r="H133" s="173">
        <f>G133*'2-Calculator'!$G$23</f>
        <v>3729.145</v>
      </c>
      <c r="I133" s="174" t="s">
        <v>13</v>
      </c>
      <c r="J133" s="174" t="s">
        <v>12</v>
      </c>
      <c r="K133" s="175" t="s">
        <v>152</v>
      </c>
      <c r="L133" s="176" t="s">
        <v>159</v>
      </c>
      <c r="M133" s="258"/>
      <c r="O133" s="177"/>
      <c r="P133" s="165"/>
    </row>
    <row r="134" spans="1:16">
      <c r="A134" s="166" t="s">
        <v>296</v>
      </c>
      <c r="B134" s="167" t="s">
        <v>294</v>
      </c>
      <c r="C134" s="168">
        <v>3.83</v>
      </c>
      <c r="D134" s="169">
        <v>0.60009999999999997</v>
      </c>
      <c r="E134" s="170">
        <v>0.8871</v>
      </c>
      <c r="F134" s="171">
        <v>1</v>
      </c>
      <c r="G134" s="172">
        <f t="shared" si="1"/>
        <v>0.8871</v>
      </c>
      <c r="H134" s="173">
        <f>G134*'2-Calculator'!$G$23</f>
        <v>4812.5174999999999</v>
      </c>
      <c r="I134" s="174" t="s">
        <v>13</v>
      </c>
      <c r="J134" s="174" t="s">
        <v>12</v>
      </c>
      <c r="K134" s="175" t="s">
        <v>152</v>
      </c>
      <c r="L134" s="176" t="s">
        <v>159</v>
      </c>
      <c r="M134" s="258"/>
      <c r="O134" s="177"/>
      <c r="P134" s="165"/>
    </row>
    <row r="135" spans="1:16">
      <c r="A135" s="178" t="s">
        <v>297</v>
      </c>
      <c r="B135" s="179" t="s">
        <v>294</v>
      </c>
      <c r="C135" s="180">
        <v>8.2899999999999991</v>
      </c>
      <c r="D135" s="181">
        <v>1.3658999999999999</v>
      </c>
      <c r="E135" s="182">
        <v>2.0190999999999999</v>
      </c>
      <c r="F135" s="183">
        <v>1</v>
      </c>
      <c r="G135" s="182">
        <f t="shared" si="1"/>
        <v>2.0190999999999999</v>
      </c>
      <c r="H135" s="184">
        <f>G135*'2-Calculator'!$G$23</f>
        <v>10953.6175</v>
      </c>
      <c r="I135" s="185" t="s">
        <v>13</v>
      </c>
      <c r="J135" s="185" t="s">
        <v>12</v>
      </c>
      <c r="K135" s="186" t="s">
        <v>152</v>
      </c>
      <c r="L135" s="187" t="s">
        <v>159</v>
      </c>
      <c r="M135" s="258"/>
      <c r="O135" s="177"/>
      <c r="P135" s="165"/>
    </row>
    <row r="136" spans="1:16">
      <c r="A136" s="188" t="s">
        <v>298</v>
      </c>
      <c r="B136" s="189" t="s">
        <v>299</v>
      </c>
      <c r="C136" s="190">
        <v>2.39</v>
      </c>
      <c r="D136" s="191">
        <v>0.39550000000000002</v>
      </c>
      <c r="E136" s="192">
        <v>0.58460000000000001</v>
      </c>
      <c r="F136" s="193">
        <v>1</v>
      </c>
      <c r="G136" s="172">
        <f t="shared" si="1"/>
        <v>0.58460000000000001</v>
      </c>
      <c r="H136" s="173">
        <f>G136*'2-Calculator'!$G$23</f>
        <v>3171.4549999999999</v>
      </c>
      <c r="I136" s="194" t="s">
        <v>13</v>
      </c>
      <c r="J136" s="194" t="s">
        <v>12</v>
      </c>
      <c r="K136" s="195" t="s">
        <v>152</v>
      </c>
      <c r="L136" s="196" t="s">
        <v>159</v>
      </c>
      <c r="M136" s="258"/>
      <c r="O136" s="177"/>
      <c r="P136" s="165"/>
    </row>
    <row r="137" spans="1:16">
      <c r="A137" s="166" t="s">
        <v>300</v>
      </c>
      <c r="B137" s="167" t="s">
        <v>299</v>
      </c>
      <c r="C137" s="168">
        <v>2.81</v>
      </c>
      <c r="D137" s="169">
        <v>0.48</v>
      </c>
      <c r="E137" s="170">
        <v>0.70960000000000001</v>
      </c>
      <c r="F137" s="171">
        <v>1</v>
      </c>
      <c r="G137" s="172">
        <f t="shared" si="1"/>
        <v>0.70960000000000001</v>
      </c>
      <c r="H137" s="173">
        <f>G137*'2-Calculator'!$G$23</f>
        <v>3849.58</v>
      </c>
      <c r="I137" s="174" t="s">
        <v>13</v>
      </c>
      <c r="J137" s="174" t="s">
        <v>12</v>
      </c>
      <c r="K137" s="175" t="s">
        <v>152</v>
      </c>
      <c r="L137" s="176" t="s">
        <v>159</v>
      </c>
      <c r="M137" s="258"/>
      <c r="O137" s="177"/>
      <c r="P137" s="165"/>
    </row>
    <row r="138" spans="1:16">
      <c r="A138" s="166" t="s">
        <v>301</v>
      </c>
      <c r="B138" s="167" t="s">
        <v>299</v>
      </c>
      <c r="C138" s="168">
        <v>3.65</v>
      </c>
      <c r="D138" s="169">
        <v>0.5867</v>
      </c>
      <c r="E138" s="170">
        <v>0.86729999999999996</v>
      </c>
      <c r="F138" s="171">
        <v>1</v>
      </c>
      <c r="G138" s="172">
        <f t="shared" si="1"/>
        <v>0.86729999999999996</v>
      </c>
      <c r="H138" s="173">
        <f>G138*'2-Calculator'!$G$23</f>
        <v>4705.1025</v>
      </c>
      <c r="I138" s="174" t="s">
        <v>13</v>
      </c>
      <c r="J138" s="174" t="s">
        <v>12</v>
      </c>
      <c r="K138" s="175" t="s">
        <v>152</v>
      </c>
      <c r="L138" s="176" t="s">
        <v>159</v>
      </c>
      <c r="M138" s="258"/>
      <c r="O138" s="177"/>
      <c r="P138" s="165"/>
    </row>
    <row r="139" spans="1:16">
      <c r="A139" s="178" t="s">
        <v>302</v>
      </c>
      <c r="B139" s="179" t="s">
        <v>299</v>
      </c>
      <c r="C139" s="180">
        <v>5.42</v>
      </c>
      <c r="D139" s="181">
        <v>0.80830000000000002</v>
      </c>
      <c r="E139" s="182">
        <v>1.1949000000000001</v>
      </c>
      <c r="F139" s="183">
        <v>1</v>
      </c>
      <c r="G139" s="182">
        <f t="shared" si="1"/>
        <v>1.1949000000000001</v>
      </c>
      <c r="H139" s="184">
        <f>G139*'2-Calculator'!$G$23</f>
        <v>6482.3325000000004</v>
      </c>
      <c r="I139" s="185" t="s">
        <v>13</v>
      </c>
      <c r="J139" s="185" t="s">
        <v>12</v>
      </c>
      <c r="K139" s="186" t="s">
        <v>152</v>
      </c>
      <c r="L139" s="187" t="s">
        <v>159</v>
      </c>
      <c r="M139" s="258"/>
      <c r="O139" s="177"/>
      <c r="P139" s="165"/>
    </row>
    <row r="140" spans="1:16">
      <c r="A140" s="188" t="s">
        <v>303</v>
      </c>
      <c r="B140" s="189" t="s">
        <v>304</v>
      </c>
      <c r="C140" s="190">
        <v>2.29</v>
      </c>
      <c r="D140" s="191">
        <v>0.45540000000000003</v>
      </c>
      <c r="E140" s="192">
        <v>0.67320000000000002</v>
      </c>
      <c r="F140" s="193">
        <v>1</v>
      </c>
      <c r="G140" s="172">
        <f t="shared" si="1"/>
        <v>0.67320000000000002</v>
      </c>
      <c r="H140" s="173">
        <f>G140*'2-Calculator'!$G$23</f>
        <v>3652.11</v>
      </c>
      <c r="I140" s="194" t="s">
        <v>13</v>
      </c>
      <c r="J140" s="194" t="s">
        <v>12</v>
      </c>
      <c r="K140" s="195" t="s">
        <v>152</v>
      </c>
      <c r="L140" s="196" t="s">
        <v>159</v>
      </c>
      <c r="M140" s="258"/>
      <c r="O140" s="177"/>
      <c r="P140" s="165"/>
    </row>
    <row r="141" spans="1:16">
      <c r="A141" s="166" t="s">
        <v>305</v>
      </c>
      <c r="B141" s="167" t="s">
        <v>304</v>
      </c>
      <c r="C141" s="168">
        <v>3.43</v>
      </c>
      <c r="D141" s="169">
        <v>0.6159</v>
      </c>
      <c r="E141" s="170">
        <v>0.91039999999999999</v>
      </c>
      <c r="F141" s="171">
        <v>1</v>
      </c>
      <c r="G141" s="172">
        <f t="shared" si="1"/>
        <v>0.91039999999999999</v>
      </c>
      <c r="H141" s="173">
        <f>G141*'2-Calculator'!$G$23</f>
        <v>4938.92</v>
      </c>
      <c r="I141" s="174" t="s">
        <v>13</v>
      </c>
      <c r="J141" s="174" t="s">
        <v>12</v>
      </c>
      <c r="K141" s="175" t="s">
        <v>152</v>
      </c>
      <c r="L141" s="176" t="s">
        <v>159</v>
      </c>
      <c r="M141" s="258"/>
      <c r="O141" s="177"/>
      <c r="P141" s="165"/>
    </row>
    <row r="142" spans="1:16">
      <c r="A142" s="166" t="s">
        <v>306</v>
      </c>
      <c r="B142" s="167" t="s">
        <v>304</v>
      </c>
      <c r="C142" s="168">
        <v>5.17</v>
      </c>
      <c r="D142" s="169">
        <v>0.87549999999999994</v>
      </c>
      <c r="E142" s="170">
        <v>1.2942</v>
      </c>
      <c r="F142" s="171">
        <v>1</v>
      </c>
      <c r="G142" s="172">
        <f t="shared" si="1"/>
        <v>1.2942</v>
      </c>
      <c r="H142" s="173">
        <f>G142*'2-Calculator'!$G$23</f>
        <v>7021.0349999999999</v>
      </c>
      <c r="I142" s="174" t="s">
        <v>13</v>
      </c>
      <c r="J142" s="174" t="s">
        <v>12</v>
      </c>
      <c r="K142" s="175" t="s">
        <v>152</v>
      </c>
      <c r="L142" s="176" t="s">
        <v>159</v>
      </c>
      <c r="M142" s="258"/>
      <c r="O142" s="177"/>
      <c r="P142" s="165"/>
    </row>
    <row r="143" spans="1:16">
      <c r="A143" s="178" t="s">
        <v>307</v>
      </c>
      <c r="B143" s="179" t="s">
        <v>304</v>
      </c>
      <c r="C143" s="180">
        <v>8.91</v>
      </c>
      <c r="D143" s="181">
        <v>1.5489999999999999</v>
      </c>
      <c r="E143" s="182">
        <v>2.2898000000000001</v>
      </c>
      <c r="F143" s="183">
        <v>1</v>
      </c>
      <c r="G143" s="182">
        <f t="shared" si="1"/>
        <v>2.2898000000000001</v>
      </c>
      <c r="H143" s="184">
        <f>G143*'2-Calculator'!$G$23</f>
        <v>12422.165000000001</v>
      </c>
      <c r="I143" s="185" t="s">
        <v>13</v>
      </c>
      <c r="J143" s="185" t="s">
        <v>12</v>
      </c>
      <c r="K143" s="186" t="s">
        <v>152</v>
      </c>
      <c r="L143" s="187" t="s">
        <v>159</v>
      </c>
      <c r="M143" s="258"/>
      <c r="O143" s="177"/>
      <c r="P143" s="165"/>
    </row>
    <row r="144" spans="1:16">
      <c r="A144" s="188" t="s">
        <v>308</v>
      </c>
      <c r="B144" s="189" t="s">
        <v>309</v>
      </c>
      <c r="C144" s="190">
        <v>2.14</v>
      </c>
      <c r="D144" s="191">
        <v>0.44109999999999999</v>
      </c>
      <c r="E144" s="192">
        <v>0.65210000000000001</v>
      </c>
      <c r="F144" s="193">
        <v>1</v>
      </c>
      <c r="G144" s="172">
        <f t="shared" si="1"/>
        <v>0.65210000000000001</v>
      </c>
      <c r="H144" s="173">
        <f>G144*'2-Calculator'!$G$23</f>
        <v>3537.6424999999999</v>
      </c>
      <c r="I144" s="194" t="s">
        <v>13</v>
      </c>
      <c r="J144" s="194" t="s">
        <v>12</v>
      </c>
      <c r="K144" s="195" t="s">
        <v>152</v>
      </c>
      <c r="L144" s="196" t="s">
        <v>159</v>
      </c>
      <c r="M144" s="258"/>
      <c r="O144" s="177"/>
      <c r="P144" s="165"/>
    </row>
    <row r="145" spans="1:16">
      <c r="A145" s="166" t="s">
        <v>310</v>
      </c>
      <c r="B145" s="167" t="s">
        <v>309</v>
      </c>
      <c r="C145" s="168">
        <v>3.3</v>
      </c>
      <c r="D145" s="169">
        <v>0.6</v>
      </c>
      <c r="E145" s="170">
        <v>0.88690000000000002</v>
      </c>
      <c r="F145" s="171">
        <v>1</v>
      </c>
      <c r="G145" s="172">
        <f t="shared" si="1"/>
        <v>0.88690000000000002</v>
      </c>
      <c r="H145" s="173">
        <f>G145*'2-Calculator'!$G$23</f>
        <v>4811.4324999999999</v>
      </c>
      <c r="I145" s="174" t="s">
        <v>13</v>
      </c>
      <c r="J145" s="174" t="s">
        <v>12</v>
      </c>
      <c r="K145" s="175" t="s">
        <v>152</v>
      </c>
      <c r="L145" s="176" t="s">
        <v>159</v>
      </c>
      <c r="M145" s="258"/>
      <c r="O145" s="177"/>
      <c r="P145" s="165"/>
    </row>
    <row r="146" spans="1:16">
      <c r="A146" s="166" t="s">
        <v>311</v>
      </c>
      <c r="B146" s="167" t="s">
        <v>309</v>
      </c>
      <c r="C146" s="168">
        <v>5.01</v>
      </c>
      <c r="D146" s="169">
        <v>0.86919999999999997</v>
      </c>
      <c r="E146" s="170">
        <v>1.2848999999999999</v>
      </c>
      <c r="F146" s="171">
        <v>1</v>
      </c>
      <c r="G146" s="172">
        <f t="shared" si="1"/>
        <v>1.2848999999999999</v>
      </c>
      <c r="H146" s="173">
        <f>G146*'2-Calculator'!$G$23</f>
        <v>6970.5824999999995</v>
      </c>
      <c r="I146" s="174" t="s">
        <v>13</v>
      </c>
      <c r="J146" s="174" t="s">
        <v>12</v>
      </c>
      <c r="K146" s="175" t="s">
        <v>152</v>
      </c>
      <c r="L146" s="176" t="s">
        <v>159</v>
      </c>
      <c r="M146" s="258"/>
      <c r="O146" s="177"/>
      <c r="P146" s="165"/>
    </row>
    <row r="147" spans="1:16">
      <c r="A147" s="178" t="s">
        <v>312</v>
      </c>
      <c r="B147" s="179" t="s">
        <v>309</v>
      </c>
      <c r="C147" s="180">
        <v>10.01</v>
      </c>
      <c r="D147" s="181">
        <v>1.72</v>
      </c>
      <c r="E147" s="182">
        <v>2.5426000000000002</v>
      </c>
      <c r="F147" s="183">
        <v>1</v>
      </c>
      <c r="G147" s="182">
        <f t="shared" si="1"/>
        <v>2.5426000000000002</v>
      </c>
      <c r="H147" s="184">
        <f>G147*'2-Calculator'!$G$23</f>
        <v>13793.605000000001</v>
      </c>
      <c r="I147" s="185" t="s">
        <v>13</v>
      </c>
      <c r="J147" s="185" t="s">
        <v>12</v>
      </c>
      <c r="K147" s="186" t="s">
        <v>152</v>
      </c>
      <c r="L147" s="187" t="s">
        <v>159</v>
      </c>
      <c r="M147" s="258"/>
      <c r="O147" s="177"/>
      <c r="P147" s="165"/>
    </row>
    <row r="148" spans="1:16">
      <c r="A148" s="188" t="s">
        <v>313</v>
      </c>
      <c r="B148" s="189" t="s">
        <v>314</v>
      </c>
      <c r="C148" s="190">
        <v>1.61</v>
      </c>
      <c r="D148" s="191">
        <v>0.35849999999999999</v>
      </c>
      <c r="E148" s="192">
        <v>0.52990000000000004</v>
      </c>
      <c r="F148" s="193">
        <v>1</v>
      </c>
      <c r="G148" s="172">
        <f t="shared" si="1"/>
        <v>0.52990000000000004</v>
      </c>
      <c r="H148" s="173">
        <f>G148*'2-Calculator'!$G$23</f>
        <v>2874.7075</v>
      </c>
      <c r="I148" s="194" t="s">
        <v>13</v>
      </c>
      <c r="J148" s="194" t="s">
        <v>12</v>
      </c>
      <c r="K148" s="195" t="s">
        <v>152</v>
      </c>
      <c r="L148" s="196" t="s">
        <v>159</v>
      </c>
      <c r="M148" s="258"/>
      <c r="O148" s="177"/>
      <c r="P148" s="165"/>
    </row>
    <row r="149" spans="1:16">
      <c r="A149" s="166" t="s">
        <v>315</v>
      </c>
      <c r="B149" s="167" t="s">
        <v>314</v>
      </c>
      <c r="C149" s="168">
        <v>2.76</v>
      </c>
      <c r="D149" s="169">
        <v>0.55559999999999998</v>
      </c>
      <c r="E149" s="170">
        <v>0.82130000000000003</v>
      </c>
      <c r="F149" s="171">
        <v>1</v>
      </c>
      <c r="G149" s="172">
        <f t="shared" ref="G149:G212" si="2">ROUND(E149*F149,4)</f>
        <v>0.82130000000000003</v>
      </c>
      <c r="H149" s="173">
        <f>G149*'2-Calculator'!$G$23</f>
        <v>4455.5524999999998</v>
      </c>
      <c r="I149" s="174" t="s">
        <v>13</v>
      </c>
      <c r="J149" s="174" t="s">
        <v>12</v>
      </c>
      <c r="K149" s="175" t="s">
        <v>152</v>
      </c>
      <c r="L149" s="176" t="s">
        <v>159</v>
      </c>
      <c r="M149" s="258"/>
      <c r="O149" s="177"/>
      <c r="P149" s="165"/>
    </row>
    <row r="150" spans="1:16">
      <c r="A150" s="166" t="s">
        <v>316</v>
      </c>
      <c r="B150" s="167" t="s">
        <v>314</v>
      </c>
      <c r="C150" s="168">
        <v>4.26</v>
      </c>
      <c r="D150" s="169">
        <v>0.78059999999999996</v>
      </c>
      <c r="E150" s="170">
        <v>1.1538999999999999</v>
      </c>
      <c r="F150" s="171">
        <v>1</v>
      </c>
      <c r="G150" s="172">
        <f t="shared" si="2"/>
        <v>1.1538999999999999</v>
      </c>
      <c r="H150" s="173">
        <f>G150*'2-Calculator'!$G$23</f>
        <v>6259.9074999999993</v>
      </c>
      <c r="I150" s="174" t="s">
        <v>13</v>
      </c>
      <c r="J150" s="174" t="s">
        <v>12</v>
      </c>
      <c r="K150" s="175" t="s">
        <v>152</v>
      </c>
      <c r="L150" s="176" t="s">
        <v>159</v>
      </c>
      <c r="M150" s="258"/>
      <c r="O150" s="177"/>
      <c r="P150" s="165"/>
    </row>
    <row r="151" spans="1:16">
      <c r="A151" s="178" t="s">
        <v>317</v>
      </c>
      <c r="B151" s="179" t="s">
        <v>314</v>
      </c>
      <c r="C151" s="180">
        <v>7.18</v>
      </c>
      <c r="D151" s="181">
        <v>1.3628</v>
      </c>
      <c r="E151" s="182">
        <v>2.0145</v>
      </c>
      <c r="F151" s="183">
        <v>1</v>
      </c>
      <c r="G151" s="182">
        <f t="shared" si="2"/>
        <v>2.0145</v>
      </c>
      <c r="H151" s="184">
        <f>G151*'2-Calculator'!$G$23</f>
        <v>10928.6625</v>
      </c>
      <c r="I151" s="185" t="s">
        <v>13</v>
      </c>
      <c r="J151" s="185" t="s">
        <v>12</v>
      </c>
      <c r="K151" s="186" t="s">
        <v>152</v>
      </c>
      <c r="L151" s="187" t="s">
        <v>159</v>
      </c>
      <c r="M151" s="258"/>
      <c r="O151" s="177"/>
      <c r="P151" s="165"/>
    </row>
    <row r="152" spans="1:16">
      <c r="A152" s="188" t="s">
        <v>318</v>
      </c>
      <c r="B152" s="189" t="s">
        <v>319</v>
      </c>
      <c r="C152" s="190">
        <v>2.91</v>
      </c>
      <c r="D152" s="191">
        <v>0.4864</v>
      </c>
      <c r="E152" s="192">
        <v>0.71899999999999997</v>
      </c>
      <c r="F152" s="193">
        <v>1</v>
      </c>
      <c r="G152" s="172">
        <f t="shared" si="2"/>
        <v>0.71899999999999997</v>
      </c>
      <c r="H152" s="173">
        <f>G152*'2-Calculator'!$G$23</f>
        <v>3900.5749999999998</v>
      </c>
      <c r="I152" s="194" t="s">
        <v>13</v>
      </c>
      <c r="J152" s="194" t="s">
        <v>12</v>
      </c>
      <c r="K152" s="195" t="s">
        <v>152</v>
      </c>
      <c r="L152" s="196" t="s">
        <v>159</v>
      </c>
      <c r="M152" s="258"/>
      <c r="O152" s="177"/>
      <c r="P152" s="165"/>
    </row>
    <row r="153" spans="1:16">
      <c r="A153" s="166" t="s">
        <v>320</v>
      </c>
      <c r="B153" s="167" t="s">
        <v>319</v>
      </c>
      <c r="C153" s="168">
        <v>4.41</v>
      </c>
      <c r="D153" s="169">
        <v>0.61409999999999998</v>
      </c>
      <c r="E153" s="170">
        <v>0.90780000000000005</v>
      </c>
      <c r="F153" s="171">
        <v>1</v>
      </c>
      <c r="G153" s="172">
        <f t="shared" si="2"/>
        <v>0.90780000000000005</v>
      </c>
      <c r="H153" s="173">
        <f>G153*'2-Calculator'!$G$23</f>
        <v>4924.8150000000005</v>
      </c>
      <c r="I153" s="174" t="s">
        <v>13</v>
      </c>
      <c r="J153" s="174" t="s">
        <v>12</v>
      </c>
      <c r="K153" s="175" t="s">
        <v>152</v>
      </c>
      <c r="L153" s="176" t="s">
        <v>159</v>
      </c>
      <c r="M153" s="258"/>
      <c r="O153" s="177"/>
      <c r="P153" s="165"/>
    </row>
    <row r="154" spans="1:16">
      <c r="A154" s="166" t="s">
        <v>321</v>
      </c>
      <c r="B154" s="167" t="s">
        <v>319</v>
      </c>
      <c r="C154" s="168">
        <v>6.41</v>
      </c>
      <c r="D154" s="169">
        <v>0.80600000000000005</v>
      </c>
      <c r="E154" s="170">
        <v>1.1915</v>
      </c>
      <c r="F154" s="171">
        <v>1</v>
      </c>
      <c r="G154" s="172">
        <f t="shared" si="2"/>
        <v>1.1915</v>
      </c>
      <c r="H154" s="173">
        <f>G154*'2-Calculator'!$G$23</f>
        <v>6463.8874999999998</v>
      </c>
      <c r="I154" s="174" t="s">
        <v>13</v>
      </c>
      <c r="J154" s="174" t="s">
        <v>12</v>
      </c>
      <c r="K154" s="175" t="s">
        <v>152</v>
      </c>
      <c r="L154" s="176" t="s">
        <v>159</v>
      </c>
      <c r="M154" s="258"/>
      <c r="O154" s="177"/>
      <c r="P154" s="165"/>
    </row>
    <row r="155" spans="1:16">
      <c r="A155" s="178" t="s">
        <v>322</v>
      </c>
      <c r="B155" s="179" t="s">
        <v>319</v>
      </c>
      <c r="C155" s="180">
        <v>10.27</v>
      </c>
      <c r="D155" s="181">
        <v>1.2767999999999999</v>
      </c>
      <c r="E155" s="182">
        <v>1.8874</v>
      </c>
      <c r="F155" s="183">
        <v>1</v>
      </c>
      <c r="G155" s="182">
        <f t="shared" si="2"/>
        <v>1.8874</v>
      </c>
      <c r="H155" s="184">
        <f>G155*'2-Calculator'!$G$23</f>
        <v>10239.145</v>
      </c>
      <c r="I155" s="185" t="s">
        <v>13</v>
      </c>
      <c r="J155" s="185" t="s">
        <v>12</v>
      </c>
      <c r="K155" s="186" t="s">
        <v>152</v>
      </c>
      <c r="L155" s="187" t="s">
        <v>159</v>
      </c>
      <c r="M155" s="258"/>
      <c r="O155" s="177"/>
      <c r="P155" s="165"/>
    </row>
    <row r="156" spans="1:16">
      <c r="A156" s="188" t="s">
        <v>323</v>
      </c>
      <c r="B156" s="189" t="s">
        <v>324</v>
      </c>
      <c r="C156" s="190">
        <v>2.61</v>
      </c>
      <c r="D156" s="191">
        <v>0.55059999999999998</v>
      </c>
      <c r="E156" s="192">
        <v>0.81389999999999996</v>
      </c>
      <c r="F156" s="193">
        <v>1</v>
      </c>
      <c r="G156" s="172">
        <f t="shared" si="2"/>
        <v>0.81389999999999996</v>
      </c>
      <c r="H156" s="173">
        <f>G156*'2-Calculator'!$G$23</f>
        <v>4415.4074999999993</v>
      </c>
      <c r="I156" s="194" t="s">
        <v>13</v>
      </c>
      <c r="J156" s="194" t="s">
        <v>12</v>
      </c>
      <c r="K156" s="195" t="s">
        <v>152</v>
      </c>
      <c r="L156" s="196" t="s">
        <v>159</v>
      </c>
      <c r="M156" s="258"/>
      <c r="O156" s="177"/>
      <c r="P156" s="165"/>
    </row>
    <row r="157" spans="1:16">
      <c r="A157" s="166" t="s">
        <v>325</v>
      </c>
      <c r="B157" s="167" t="s">
        <v>324</v>
      </c>
      <c r="C157" s="168">
        <v>5.17</v>
      </c>
      <c r="D157" s="169">
        <v>0.64680000000000004</v>
      </c>
      <c r="E157" s="170">
        <v>0.95609999999999995</v>
      </c>
      <c r="F157" s="171">
        <v>1</v>
      </c>
      <c r="G157" s="172">
        <f t="shared" si="2"/>
        <v>0.95609999999999995</v>
      </c>
      <c r="H157" s="173">
        <f>G157*'2-Calculator'!$G$23</f>
        <v>5186.8424999999997</v>
      </c>
      <c r="I157" s="174" t="s">
        <v>13</v>
      </c>
      <c r="J157" s="174" t="s">
        <v>12</v>
      </c>
      <c r="K157" s="175" t="s">
        <v>152</v>
      </c>
      <c r="L157" s="176" t="s">
        <v>159</v>
      </c>
      <c r="M157" s="258"/>
      <c r="O157" s="177"/>
      <c r="P157" s="165"/>
    </row>
    <row r="158" spans="1:16">
      <c r="A158" s="166" t="s">
        <v>326</v>
      </c>
      <c r="B158" s="167" t="s">
        <v>324</v>
      </c>
      <c r="C158" s="168">
        <v>7.6</v>
      </c>
      <c r="D158" s="169">
        <v>0.88660000000000005</v>
      </c>
      <c r="E158" s="170">
        <v>1.3106</v>
      </c>
      <c r="F158" s="171">
        <v>1</v>
      </c>
      <c r="G158" s="172">
        <f t="shared" si="2"/>
        <v>1.3106</v>
      </c>
      <c r="H158" s="173">
        <f>G158*'2-Calculator'!$G$23</f>
        <v>7110.0050000000001</v>
      </c>
      <c r="I158" s="174" t="s">
        <v>13</v>
      </c>
      <c r="J158" s="174" t="s">
        <v>12</v>
      </c>
      <c r="K158" s="175" t="s">
        <v>152</v>
      </c>
      <c r="L158" s="176" t="s">
        <v>159</v>
      </c>
      <c r="M158" s="258"/>
      <c r="O158" s="177"/>
      <c r="P158" s="165"/>
    </row>
    <row r="159" spans="1:16">
      <c r="A159" s="178" t="s">
        <v>327</v>
      </c>
      <c r="B159" s="179" t="s">
        <v>324</v>
      </c>
      <c r="C159" s="180">
        <v>7.63</v>
      </c>
      <c r="D159" s="181">
        <v>1.5117</v>
      </c>
      <c r="E159" s="182">
        <v>2.2347000000000001</v>
      </c>
      <c r="F159" s="183">
        <v>1</v>
      </c>
      <c r="G159" s="182">
        <f t="shared" si="2"/>
        <v>2.2347000000000001</v>
      </c>
      <c r="H159" s="184">
        <f>G159*'2-Calculator'!$G$23</f>
        <v>12123.247500000001</v>
      </c>
      <c r="I159" s="185" t="s">
        <v>13</v>
      </c>
      <c r="J159" s="185" t="s">
        <v>12</v>
      </c>
      <c r="K159" s="186" t="s">
        <v>152</v>
      </c>
      <c r="L159" s="187" t="s">
        <v>159</v>
      </c>
      <c r="M159" s="258"/>
      <c r="O159" s="177"/>
      <c r="P159" s="165"/>
    </row>
    <row r="160" spans="1:16">
      <c r="A160" s="188" t="s">
        <v>328</v>
      </c>
      <c r="B160" s="189" t="s">
        <v>329</v>
      </c>
      <c r="C160" s="190">
        <v>2.5</v>
      </c>
      <c r="D160" s="191">
        <v>0.72609999999999997</v>
      </c>
      <c r="E160" s="192">
        <v>1.0733999999999999</v>
      </c>
      <c r="F160" s="193">
        <v>1</v>
      </c>
      <c r="G160" s="172">
        <f t="shared" si="2"/>
        <v>1.0733999999999999</v>
      </c>
      <c r="H160" s="173">
        <f>G160*'2-Calculator'!$G$23</f>
        <v>5823.1949999999997</v>
      </c>
      <c r="I160" s="194" t="s">
        <v>13</v>
      </c>
      <c r="J160" s="194" t="s">
        <v>12</v>
      </c>
      <c r="K160" s="195" t="s">
        <v>152</v>
      </c>
      <c r="L160" s="196" t="s">
        <v>159</v>
      </c>
      <c r="M160" s="258"/>
      <c r="O160" s="177"/>
      <c r="P160" s="165"/>
    </row>
    <row r="161" spans="1:16">
      <c r="A161" s="166" t="s">
        <v>330</v>
      </c>
      <c r="B161" s="167" t="s">
        <v>329</v>
      </c>
      <c r="C161" s="168">
        <v>3.62</v>
      </c>
      <c r="D161" s="169">
        <v>0.90459999999999996</v>
      </c>
      <c r="E161" s="170">
        <v>1.3371999999999999</v>
      </c>
      <c r="F161" s="171">
        <v>1</v>
      </c>
      <c r="G161" s="172">
        <f t="shared" si="2"/>
        <v>1.3371999999999999</v>
      </c>
      <c r="H161" s="173">
        <f>G161*'2-Calculator'!$G$23</f>
        <v>7254.3099999999995</v>
      </c>
      <c r="I161" s="174" t="s">
        <v>13</v>
      </c>
      <c r="J161" s="174" t="s">
        <v>12</v>
      </c>
      <c r="K161" s="175" t="s">
        <v>152</v>
      </c>
      <c r="L161" s="176" t="s">
        <v>159</v>
      </c>
      <c r="M161" s="258"/>
      <c r="O161" s="177"/>
      <c r="P161" s="165"/>
    </row>
    <row r="162" spans="1:16">
      <c r="A162" s="166" t="s">
        <v>331</v>
      </c>
      <c r="B162" s="167" t="s">
        <v>329</v>
      </c>
      <c r="C162" s="168">
        <v>6.74</v>
      </c>
      <c r="D162" s="169">
        <v>1.2022999999999999</v>
      </c>
      <c r="E162" s="170">
        <v>1.7773000000000001</v>
      </c>
      <c r="F162" s="171">
        <v>1</v>
      </c>
      <c r="G162" s="172">
        <f t="shared" si="2"/>
        <v>1.7773000000000001</v>
      </c>
      <c r="H162" s="173">
        <f>G162*'2-Calculator'!$G$23</f>
        <v>9641.8525000000009</v>
      </c>
      <c r="I162" s="174" t="s">
        <v>13</v>
      </c>
      <c r="J162" s="174" t="s">
        <v>12</v>
      </c>
      <c r="K162" s="175" t="s">
        <v>152</v>
      </c>
      <c r="L162" s="176" t="s">
        <v>159</v>
      </c>
      <c r="M162" s="258"/>
      <c r="O162" s="177"/>
      <c r="P162" s="165"/>
    </row>
    <row r="163" spans="1:16">
      <c r="A163" s="178" t="s">
        <v>332</v>
      </c>
      <c r="B163" s="179" t="s">
        <v>329</v>
      </c>
      <c r="C163" s="180">
        <v>18.07</v>
      </c>
      <c r="D163" s="181">
        <v>2.6196999999999999</v>
      </c>
      <c r="E163" s="182">
        <v>3.8725999999999998</v>
      </c>
      <c r="F163" s="183">
        <v>1</v>
      </c>
      <c r="G163" s="182">
        <f t="shared" si="2"/>
        <v>3.8725999999999998</v>
      </c>
      <c r="H163" s="184">
        <f>G163*'2-Calculator'!$G$23</f>
        <v>21008.855</v>
      </c>
      <c r="I163" s="185" t="s">
        <v>13</v>
      </c>
      <c r="J163" s="185" t="s">
        <v>12</v>
      </c>
      <c r="K163" s="186" t="s">
        <v>152</v>
      </c>
      <c r="L163" s="187" t="s">
        <v>159</v>
      </c>
      <c r="M163" s="258"/>
      <c r="O163" s="177"/>
      <c r="P163" s="165"/>
    </row>
    <row r="164" spans="1:16">
      <c r="A164" s="188" t="s">
        <v>333</v>
      </c>
      <c r="B164" s="189" t="s">
        <v>334</v>
      </c>
      <c r="C164" s="190">
        <v>2.4900000000000002</v>
      </c>
      <c r="D164" s="191">
        <v>0.38390000000000002</v>
      </c>
      <c r="E164" s="192">
        <v>0.5675</v>
      </c>
      <c r="F164" s="193">
        <v>1</v>
      </c>
      <c r="G164" s="172">
        <f t="shared" si="2"/>
        <v>0.5675</v>
      </c>
      <c r="H164" s="173">
        <f>G164*'2-Calculator'!$G$23</f>
        <v>3078.6875</v>
      </c>
      <c r="I164" s="194" t="s">
        <v>13</v>
      </c>
      <c r="J164" s="194" t="s">
        <v>12</v>
      </c>
      <c r="K164" s="195" t="s">
        <v>152</v>
      </c>
      <c r="L164" s="196" t="s">
        <v>159</v>
      </c>
      <c r="M164" s="258"/>
      <c r="O164" s="177"/>
      <c r="P164" s="165"/>
    </row>
    <row r="165" spans="1:16">
      <c r="A165" s="166" t="s">
        <v>335</v>
      </c>
      <c r="B165" s="167" t="s">
        <v>334</v>
      </c>
      <c r="C165" s="168">
        <v>3.06</v>
      </c>
      <c r="D165" s="169">
        <v>0.49399999999999999</v>
      </c>
      <c r="E165" s="170">
        <v>0.73029999999999995</v>
      </c>
      <c r="F165" s="171">
        <v>1</v>
      </c>
      <c r="G165" s="172">
        <f t="shared" si="2"/>
        <v>0.73029999999999995</v>
      </c>
      <c r="H165" s="173">
        <f>G165*'2-Calculator'!$G$23</f>
        <v>3961.8774999999996</v>
      </c>
      <c r="I165" s="174" t="s">
        <v>13</v>
      </c>
      <c r="J165" s="174" t="s">
        <v>12</v>
      </c>
      <c r="K165" s="175" t="s">
        <v>152</v>
      </c>
      <c r="L165" s="176" t="s">
        <v>159</v>
      </c>
      <c r="M165" s="258"/>
      <c r="O165" s="177"/>
      <c r="P165" s="165"/>
    </row>
    <row r="166" spans="1:16">
      <c r="A166" s="166" t="s">
        <v>336</v>
      </c>
      <c r="B166" s="167" t="s">
        <v>334</v>
      </c>
      <c r="C166" s="168">
        <v>4.72</v>
      </c>
      <c r="D166" s="169">
        <v>0.66339999999999999</v>
      </c>
      <c r="E166" s="170">
        <v>0.98070000000000002</v>
      </c>
      <c r="F166" s="171">
        <v>1</v>
      </c>
      <c r="G166" s="172">
        <f t="shared" si="2"/>
        <v>0.98070000000000002</v>
      </c>
      <c r="H166" s="173">
        <f>G166*'2-Calculator'!$G$23</f>
        <v>5320.2974999999997</v>
      </c>
      <c r="I166" s="174" t="s">
        <v>13</v>
      </c>
      <c r="J166" s="174" t="s">
        <v>12</v>
      </c>
      <c r="K166" s="175" t="s">
        <v>152</v>
      </c>
      <c r="L166" s="176" t="s">
        <v>159</v>
      </c>
      <c r="M166" s="258"/>
      <c r="O166" s="177"/>
      <c r="P166" s="165"/>
    </row>
    <row r="167" spans="1:16">
      <c r="A167" s="178" t="s">
        <v>337</v>
      </c>
      <c r="B167" s="179" t="s">
        <v>334</v>
      </c>
      <c r="C167" s="180">
        <v>10.85</v>
      </c>
      <c r="D167" s="181">
        <v>1.296</v>
      </c>
      <c r="E167" s="182">
        <v>1.9157999999999999</v>
      </c>
      <c r="F167" s="183">
        <v>1</v>
      </c>
      <c r="G167" s="182">
        <f t="shared" si="2"/>
        <v>1.9157999999999999</v>
      </c>
      <c r="H167" s="184">
        <f>G167*'2-Calculator'!$G$23</f>
        <v>10393.215</v>
      </c>
      <c r="I167" s="185" t="s">
        <v>13</v>
      </c>
      <c r="J167" s="185" t="s">
        <v>12</v>
      </c>
      <c r="K167" s="186" t="s">
        <v>152</v>
      </c>
      <c r="L167" s="187" t="s">
        <v>159</v>
      </c>
      <c r="M167" s="258"/>
      <c r="O167" s="177"/>
      <c r="P167" s="165"/>
    </row>
    <row r="168" spans="1:16">
      <c r="A168" s="188" t="s">
        <v>338</v>
      </c>
      <c r="B168" s="189" t="s">
        <v>339</v>
      </c>
      <c r="C168" s="190">
        <v>2.5</v>
      </c>
      <c r="D168" s="191">
        <v>1.3198000000000001</v>
      </c>
      <c r="E168" s="192">
        <v>1.9510000000000001</v>
      </c>
      <c r="F168" s="193">
        <v>1</v>
      </c>
      <c r="G168" s="172">
        <f t="shared" si="2"/>
        <v>1.9510000000000001</v>
      </c>
      <c r="H168" s="173">
        <f>G168*'2-Calculator'!$G$23</f>
        <v>10584.175000000001</v>
      </c>
      <c r="I168" s="194" t="s">
        <v>13</v>
      </c>
      <c r="J168" s="194" t="s">
        <v>12</v>
      </c>
      <c r="K168" s="195" t="s">
        <v>152</v>
      </c>
      <c r="L168" s="196" t="s">
        <v>159</v>
      </c>
      <c r="M168" s="258"/>
      <c r="O168" s="177"/>
      <c r="P168" s="165"/>
    </row>
    <row r="169" spans="1:16">
      <c r="A169" s="166" t="s">
        <v>340</v>
      </c>
      <c r="B169" s="167" t="s">
        <v>339</v>
      </c>
      <c r="C169" s="168">
        <v>3.64</v>
      </c>
      <c r="D169" s="169">
        <v>1.6440999999999999</v>
      </c>
      <c r="E169" s="170">
        <v>2.4304000000000001</v>
      </c>
      <c r="F169" s="171">
        <v>1</v>
      </c>
      <c r="G169" s="172">
        <f t="shared" si="2"/>
        <v>2.4304000000000001</v>
      </c>
      <c r="H169" s="173">
        <f>G169*'2-Calculator'!$G$23</f>
        <v>13184.92</v>
      </c>
      <c r="I169" s="174" t="s">
        <v>13</v>
      </c>
      <c r="J169" s="174" t="s">
        <v>12</v>
      </c>
      <c r="K169" s="175" t="s">
        <v>152</v>
      </c>
      <c r="L169" s="176" t="s">
        <v>159</v>
      </c>
      <c r="M169" s="258"/>
      <c r="O169" s="177"/>
      <c r="P169" s="165"/>
    </row>
    <row r="170" spans="1:16">
      <c r="A170" s="166" t="s">
        <v>341</v>
      </c>
      <c r="B170" s="167" t="s">
        <v>339</v>
      </c>
      <c r="C170" s="168">
        <v>7.64</v>
      </c>
      <c r="D170" s="169">
        <v>2.6114999999999999</v>
      </c>
      <c r="E170" s="170">
        <v>3.8603999999999998</v>
      </c>
      <c r="F170" s="171">
        <v>1</v>
      </c>
      <c r="G170" s="172">
        <f t="shared" si="2"/>
        <v>3.8603999999999998</v>
      </c>
      <c r="H170" s="173">
        <f>G170*'2-Calculator'!$G$23</f>
        <v>20942.669999999998</v>
      </c>
      <c r="I170" s="174" t="s">
        <v>13</v>
      </c>
      <c r="J170" s="174" t="s">
        <v>12</v>
      </c>
      <c r="K170" s="175" t="s">
        <v>152</v>
      </c>
      <c r="L170" s="176" t="s">
        <v>159</v>
      </c>
      <c r="M170" s="258"/>
      <c r="O170" s="177"/>
      <c r="P170" s="165"/>
    </row>
    <row r="171" spans="1:16">
      <c r="A171" s="178" t="s">
        <v>342</v>
      </c>
      <c r="B171" s="179" t="s">
        <v>339</v>
      </c>
      <c r="C171" s="180">
        <v>16.48</v>
      </c>
      <c r="D171" s="181">
        <v>4.3856000000000002</v>
      </c>
      <c r="E171" s="182">
        <v>6.4829999999999997</v>
      </c>
      <c r="F171" s="183">
        <v>1</v>
      </c>
      <c r="G171" s="182">
        <f t="shared" si="2"/>
        <v>6.4829999999999997</v>
      </c>
      <c r="H171" s="184">
        <f>G171*'2-Calculator'!$G$23</f>
        <v>35170.275000000001</v>
      </c>
      <c r="I171" s="185" t="s">
        <v>13</v>
      </c>
      <c r="J171" s="185" t="s">
        <v>12</v>
      </c>
      <c r="K171" s="186" t="s">
        <v>152</v>
      </c>
      <c r="L171" s="187" t="s">
        <v>159</v>
      </c>
      <c r="M171" s="258"/>
      <c r="O171" s="177"/>
      <c r="P171" s="165"/>
    </row>
    <row r="172" spans="1:16">
      <c r="A172" s="188" t="s">
        <v>343</v>
      </c>
      <c r="B172" s="189" t="s">
        <v>344</v>
      </c>
      <c r="C172" s="190">
        <v>2.85</v>
      </c>
      <c r="D172" s="191">
        <v>0.96789999999999998</v>
      </c>
      <c r="E172" s="192">
        <v>1.4308000000000001</v>
      </c>
      <c r="F172" s="193">
        <v>1</v>
      </c>
      <c r="G172" s="172">
        <f t="shared" si="2"/>
        <v>1.4308000000000001</v>
      </c>
      <c r="H172" s="173">
        <f>G172*'2-Calculator'!$G$23</f>
        <v>7762.09</v>
      </c>
      <c r="I172" s="194" t="s">
        <v>13</v>
      </c>
      <c r="J172" s="194" t="s">
        <v>12</v>
      </c>
      <c r="K172" s="195" t="s">
        <v>152</v>
      </c>
      <c r="L172" s="196" t="s">
        <v>159</v>
      </c>
      <c r="M172" s="258"/>
      <c r="O172" s="177"/>
      <c r="P172" s="165"/>
    </row>
    <row r="173" spans="1:16">
      <c r="A173" s="166" t="s">
        <v>345</v>
      </c>
      <c r="B173" s="167" t="s">
        <v>344</v>
      </c>
      <c r="C173" s="168">
        <v>4.5599999999999996</v>
      </c>
      <c r="D173" s="169">
        <v>1.4067000000000001</v>
      </c>
      <c r="E173" s="170">
        <v>2.0794000000000001</v>
      </c>
      <c r="F173" s="171">
        <v>1</v>
      </c>
      <c r="G173" s="172">
        <f t="shared" si="2"/>
        <v>2.0794000000000001</v>
      </c>
      <c r="H173" s="173">
        <f>G173*'2-Calculator'!$G$23</f>
        <v>11280.745000000001</v>
      </c>
      <c r="I173" s="174" t="s">
        <v>13</v>
      </c>
      <c r="J173" s="174" t="s">
        <v>12</v>
      </c>
      <c r="K173" s="175" t="s">
        <v>152</v>
      </c>
      <c r="L173" s="176" t="s">
        <v>159</v>
      </c>
      <c r="M173" s="258"/>
      <c r="O173" s="177"/>
      <c r="P173" s="165"/>
    </row>
    <row r="174" spans="1:16">
      <c r="A174" s="166" t="s">
        <v>346</v>
      </c>
      <c r="B174" s="167" t="s">
        <v>344</v>
      </c>
      <c r="C174" s="168">
        <v>9.44</v>
      </c>
      <c r="D174" s="169">
        <v>2.4205999999999999</v>
      </c>
      <c r="E174" s="170">
        <v>3.5781999999999998</v>
      </c>
      <c r="F174" s="171">
        <v>1</v>
      </c>
      <c r="G174" s="172">
        <f t="shared" si="2"/>
        <v>3.5781999999999998</v>
      </c>
      <c r="H174" s="173">
        <f>G174*'2-Calculator'!$G$23</f>
        <v>19411.735000000001</v>
      </c>
      <c r="I174" s="174" t="s">
        <v>13</v>
      </c>
      <c r="J174" s="174" t="s">
        <v>12</v>
      </c>
      <c r="K174" s="175" t="s">
        <v>152</v>
      </c>
      <c r="L174" s="176" t="s">
        <v>159</v>
      </c>
      <c r="M174" s="258"/>
      <c r="O174" s="177"/>
      <c r="P174" s="165"/>
    </row>
    <row r="175" spans="1:16">
      <c r="A175" s="178" t="s">
        <v>347</v>
      </c>
      <c r="B175" s="179" t="s">
        <v>344</v>
      </c>
      <c r="C175" s="180">
        <v>18.78</v>
      </c>
      <c r="D175" s="181">
        <v>4.5473999999999997</v>
      </c>
      <c r="E175" s="182">
        <v>6.7222</v>
      </c>
      <c r="F175" s="183">
        <v>1</v>
      </c>
      <c r="G175" s="182">
        <f t="shared" si="2"/>
        <v>6.7222</v>
      </c>
      <c r="H175" s="184">
        <f>G175*'2-Calculator'!$G$23</f>
        <v>36467.934999999998</v>
      </c>
      <c r="I175" s="185" t="s">
        <v>13</v>
      </c>
      <c r="J175" s="185" t="s">
        <v>12</v>
      </c>
      <c r="K175" s="186" t="s">
        <v>152</v>
      </c>
      <c r="L175" s="187" t="s">
        <v>159</v>
      </c>
      <c r="M175" s="258"/>
      <c r="O175" s="177"/>
      <c r="P175" s="165"/>
    </row>
    <row r="176" spans="1:16">
      <c r="A176" s="188" t="s">
        <v>348</v>
      </c>
      <c r="B176" s="189" t="s">
        <v>349</v>
      </c>
      <c r="C176" s="190">
        <v>1.81</v>
      </c>
      <c r="D176" s="191">
        <v>0.96040000000000003</v>
      </c>
      <c r="E176" s="192">
        <v>1.4197</v>
      </c>
      <c r="F176" s="193">
        <v>1</v>
      </c>
      <c r="G176" s="172">
        <f t="shared" si="2"/>
        <v>1.4197</v>
      </c>
      <c r="H176" s="173">
        <f>G176*'2-Calculator'!$G$23</f>
        <v>7701.8724999999995</v>
      </c>
      <c r="I176" s="194" t="s">
        <v>13</v>
      </c>
      <c r="J176" s="194" t="s">
        <v>12</v>
      </c>
      <c r="K176" s="195" t="s">
        <v>152</v>
      </c>
      <c r="L176" s="196" t="s">
        <v>159</v>
      </c>
      <c r="M176" s="258"/>
      <c r="O176" s="177"/>
      <c r="P176" s="165"/>
    </row>
    <row r="177" spans="1:16">
      <c r="A177" s="166" t="s">
        <v>350</v>
      </c>
      <c r="B177" s="167" t="s">
        <v>349</v>
      </c>
      <c r="C177" s="168">
        <v>3.02</v>
      </c>
      <c r="D177" s="169">
        <v>1.2459</v>
      </c>
      <c r="E177" s="170">
        <v>1.8416999999999999</v>
      </c>
      <c r="F177" s="171">
        <v>1</v>
      </c>
      <c r="G177" s="172">
        <f t="shared" si="2"/>
        <v>1.8416999999999999</v>
      </c>
      <c r="H177" s="173">
        <f>G177*'2-Calculator'!$G$23</f>
        <v>9991.2224999999999</v>
      </c>
      <c r="I177" s="174" t="s">
        <v>13</v>
      </c>
      <c r="J177" s="174" t="s">
        <v>12</v>
      </c>
      <c r="K177" s="175" t="s">
        <v>152</v>
      </c>
      <c r="L177" s="176" t="s">
        <v>159</v>
      </c>
      <c r="M177" s="258"/>
      <c r="O177" s="177"/>
      <c r="P177" s="165"/>
    </row>
    <row r="178" spans="1:16">
      <c r="A178" s="166" t="s">
        <v>351</v>
      </c>
      <c r="B178" s="167" t="s">
        <v>349</v>
      </c>
      <c r="C178" s="168">
        <v>6.61</v>
      </c>
      <c r="D178" s="169">
        <v>1.8609</v>
      </c>
      <c r="E178" s="170">
        <v>2.7509000000000001</v>
      </c>
      <c r="F178" s="171">
        <v>1</v>
      </c>
      <c r="G178" s="172">
        <f t="shared" si="2"/>
        <v>2.7509000000000001</v>
      </c>
      <c r="H178" s="173">
        <f>G178*'2-Calculator'!$G$23</f>
        <v>14923.632500000002</v>
      </c>
      <c r="I178" s="174" t="s">
        <v>13</v>
      </c>
      <c r="J178" s="174" t="s">
        <v>12</v>
      </c>
      <c r="K178" s="175" t="s">
        <v>152</v>
      </c>
      <c r="L178" s="176" t="s">
        <v>159</v>
      </c>
      <c r="M178" s="258"/>
      <c r="O178" s="177"/>
      <c r="P178" s="165"/>
    </row>
    <row r="179" spans="1:16">
      <c r="A179" s="178" t="s">
        <v>352</v>
      </c>
      <c r="B179" s="179" t="s">
        <v>349</v>
      </c>
      <c r="C179" s="180">
        <v>15.92</v>
      </c>
      <c r="D179" s="181">
        <v>4.2333999999999996</v>
      </c>
      <c r="E179" s="182">
        <v>6.258</v>
      </c>
      <c r="F179" s="183">
        <v>1</v>
      </c>
      <c r="G179" s="182">
        <f t="shared" si="2"/>
        <v>6.258</v>
      </c>
      <c r="H179" s="184">
        <f>G179*'2-Calculator'!$G$23</f>
        <v>33949.65</v>
      </c>
      <c r="I179" s="185" t="s">
        <v>13</v>
      </c>
      <c r="J179" s="185" t="s">
        <v>12</v>
      </c>
      <c r="K179" s="186" t="s">
        <v>152</v>
      </c>
      <c r="L179" s="187" t="s">
        <v>159</v>
      </c>
      <c r="M179" s="258"/>
      <c r="O179" s="177"/>
      <c r="P179" s="165"/>
    </row>
    <row r="180" spans="1:16">
      <c r="A180" s="188" t="s">
        <v>353</v>
      </c>
      <c r="B180" s="189" t="s">
        <v>354</v>
      </c>
      <c r="C180" s="190">
        <v>1.58</v>
      </c>
      <c r="D180" s="191">
        <v>0.65790000000000004</v>
      </c>
      <c r="E180" s="192">
        <v>0.97250000000000003</v>
      </c>
      <c r="F180" s="193">
        <v>1</v>
      </c>
      <c r="G180" s="172">
        <f t="shared" si="2"/>
        <v>0.97250000000000003</v>
      </c>
      <c r="H180" s="173">
        <f>G180*'2-Calculator'!$G$23</f>
        <v>5275.8125</v>
      </c>
      <c r="I180" s="194" t="s">
        <v>13</v>
      </c>
      <c r="J180" s="194" t="s">
        <v>12</v>
      </c>
      <c r="K180" s="195" t="s">
        <v>152</v>
      </c>
      <c r="L180" s="196" t="s">
        <v>159</v>
      </c>
      <c r="M180" s="258"/>
      <c r="O180" s="177"/>
      <c r="P180" s="165"/>
    </row>
    <row r="181" spans="1:16">
      <c r="A181" s="166" t="s">
        <v>355</v>
      </c>
      <c r="B181" s="167" t="s">
        <v>354</v>
      </c>
      <c r="C181" s="168">
        <v>2.12</v>
      </c>
      <c r="D181" s="169">
        <v>0.76190000000000002</v>
      </c>
      <c r="E181" s="170">
        <v>1.1263000000000001</v>
      </c>
      <c r="F181" s="171">
        <v>1</v>
      </c>
      <c r="G181" s="172">
        <f t="shared" si="2"/>
        <v>1.1263000000000001</v>
      </c>
      <c r="H181" s="173">
        <f>G181*'2-Calculator'!$G$23</f>
        <v>6110.1775000000007</v>
      </c>
      <c r="I181" s="174" t="s">
        <v>13</v>
      </c>
      <c r="J181" s="174" t="s">
        <v>12</v>
      </c>
      <c r="K181" s="175" t="s">
        <v>152</v>
      </c>
      <c r="L181" s="176" t="s">
        <v>159</v>
      </c>
      <c r="M181" s="258"/>
      <c r="O181" s="177"/>
      <c r="P181" s="165"/>
    </row>
    <row r="182" spans="1:16">
      <c r="A182" s="166" t="s">
        <v>356</v>
      </c>
      <c r="B182" s="167" t="s">
        <v>354</v>
      </c>
      <c r="C182" s="168">
        <v>3.53</v>
      </c>
      <c r="D182" s="169">
        <v>1.0031000000000001</v>
      </c>
      <c r="E182" s="170">
        <v>1.4827999999999999</v>
      </c>
      <c r="F182" s="171">
        <v>1</v>
      </c>
      <c r="G182" s="172">
        <f t="shared" si="2"/>
        <v>1.4827999999999999</v>
      </c>
      <c r="H182" s="173">
        <f>G182*'2-Calculator'!$G$23</f>
        <v>8044.19</v>
      </c>
      <c r="I182" s="174" t="s">
        <v>13</v>
      </c>
      <c r="J182" s="174" t="s">
        <v>12</v>
      </c>
      <c r="K182" s="175" t="s">
        <v>152</v>
      </c>
      <c r="L182" s="176" t="s">
        <v>159</v>
      </c>
      <c r="M182" s="258"/>
      <c r="O182" s="177"/>
      <c r="P182" s="165"/>
    </row>
    <row r="183" spans="1:16">
      <c r="A183" s="178" t="s">
        <v>357</v>
      </c>
      <c r="B183" s="179" t="s">
        <v>354</v>
      </c>
      <c r="C183" s="180">
        <v>7.71</v>
      </c>
      <c r="D183" s="181">
        <v>1.7292000000000001</v>
      </c>
      <c r="E183" s="182">
        <v>2.5562</v>
      </c>
      <c r="F183" s="183">
        <v>1</v>
      </c>
      <c r="G183" s="182">
        <f t="shared" si="2"/>
        <v>2.5562</v>
      </c>
      <c r="H183" s="184">
        <f>G183*'2-Calculator'!$G$23</f>
        <v>13867.385</v>
      </c>
      <c r="I183" s="185" t="s">
        <v>13</v>
      </c>
      <c r="J183" s="185" t="s">
        <v>12</v>
      </c>
      <c r="K183" s="186" t="s">
        <v>152</v>
      </c>
      <c r="L183" s="187" t="s">
        <v>159</v>
      </c>
      <c r="M183" s="258"/>
      <c r="O183" s="177"/>
      <c r="P183" s="165"/>
    </row>
    <row r="184" spans="1:16">
      <c r="A184" s="188" t="s">
        <v>358</v>
      </c>
      <c r="B184" s="189" t="s">
        <v>359</v>
      </c>
      <c r="C184" s="190">
        <v>1.6</v>
      </c>
      <c r="D184" s="191">
        <v>0.42080000000000001</v>
      </c>
      <c r="E184" s="192">
        <v>0.622</v>
      </c>
      <c r="F184" s="193">
        <v>1</v>
      </c>
      <c r="G184" s="172">
        <f t="shared" si="2"/>
        <v>0.622</v>
      </c>
      <c r="H184" s="173">
        <f>G184*'2-Calculator'!$G$23</f>
        <v>3374.35</v>
      </c>
      <c r="I184" s="194" t="s">
        <v>13</v>
      </c>
      <c r="J184" s="194" t="s">
        <v>12</v>
      </c>
      <c r="K184" s="195" t="s">
        <v>152</v>
      </c>
      <c r="L184" s="196" t="s">
        <v>159</v>
      </c>
      <c r="M184" s="258"/>
      <c r="O184" s="177"/>
      <c r="P184" s="165"/>
    </row>
    <row r="185" spans="1:16">
      <c r="A185" s="166" t="s">
        <v>360</v>
      </c>
      <c r="B185" s="167" t="s">
        <v>359</v>
      </c>
      <c r="C185" s="168">
        <v>2.27</v>
      </c>
      <c r="D185" s="169">
        <v>0.56820000000000004</v>
      </c>
      <c r="E185" s="170">
        <v>0.83989999999999998</v>
      </c>
      <c r="F185" s="171">
        <v>1</v>
      </c>
      <c r="G185" s="172">
        <f t="shared" si="2"/>
        <v>0.83989999999999998</v>
      </c>
      <c r="H185" s="173">
        <f>G185*'2-Calculator'!$G$23</f>
        <v>4556.4574999999995</v>
      </c>
      <c r="I185" s="174" t="s">
        <v>13</v>
      </c>
      <c r="J185" s="174" t="s">
        <v>12</v>
      </c>
      <c r="K185" s="175" t="s">
        <v>152</v>
      </c>
      <c r="L185" s="176" t="s">
        <v>159</v>
      </c>
      <c r="M185" s="258"/>
      <c r="O185" s="177"/>
      <c r="P185" s="165"/>
    </row>
    <row r="186" spans="1:16">
      <c r="A186" s="166" t="s">
        <v>361</v>
      </c>
      <c r="B186" s="167" t="s">
        <v>359</v>
      </c>
      <c r="C186" s="168">
        <v>3.77</v>
      </c>
      <c r="D186" s="169">
        <v>0.85199999999999998</v>
      </c>
      <c r="E186" s="170">
        <v>1.2595000000000001</v>
      </c>
      <c r="F186" s="171">
        <v>1</v>
      </c>
      <c r="G186" s="172">
        <f t="shared" si="2"/>
        <v>1.2595000000000001</v>
      </c>
      <c r="H186" s="173">
        <f>G186*'2-Calculator'!$G$23</f>
        <v>6832.7875000000004</v>
      </c>
      <c r="I186" s="174" t="s">
        <v>13</v>
      </c>
      <c r="J186" s="174" t="s">
        <v>12</v>
      </c>
      <c r="K186" s="175" t="s">
        <v>152</v>
      </c>
      <c r="L186" s="176" t="s">
        <v>159</v>
      </c>
      <c r="M186" s="258"/>
      <c r="O186" s="177"/>
      <c r="P186" s="165"/>
    </row>
    <row r="187" spans="1:16">
      <c r="A187" s="178" t="s">
        <v>362</v>
      </c>
      <c r="B187" s="179" t="s">
        <v>359</v>
      </c>
      <c r="C187" s="180">
        <v>9.4499999999999993</v>
      </c>
      <c r="D187" s="181">
        <v>1.8409</v>
      </c>
      <c r="E187" s="182">
        <v>2.7212999999999998</v>
      </c>
      <c r="F187" s="183">
        <v>1</v>
      </c>
      <c r="G187" s="182">
        <f t="shared" si="2"/>
        <v>2.7212999999999998</v>
      </c>
      <c r="H187" s="184">
        <f>G187*'2-Calculator'!$G$23</f>
        <v>14763.0525</v>
      </c>
      <c r="I187" s="185" t="s">
        <v>13</v>
      </c>
      <c r="J187" s="185" t="s">
        <v>12</v>
      </c>
      <c r="K187" s="186" t="s">
        <v>152</v>
      </c>
      <c r="L187" s="187" t="s">
        <v>159</v>
      </c>
      <c r="M187" s="258"/>
      <c r="O187" s="177"/>
      <c r="P187" s="165"/>
    </row>
    <row r="188" spans="1:16">
      <c r="A188" s="188" t="s">
        <v>363</v>
      </c>
      <c r="B188" s="189" t="s">
        <v>364</v>
      </c>
      <c r="C188" s="190">
        <v>2.2999999999999998</v>
      </c>
      <c r="D188" s="191">
        <v>0.71360000000000001</v>
      </c>
      <c r="E188" s="192">
        <v>1.0548999999999999</v>
      </c>
      <c r="F188" s="193">
        <v>1</v>
      </c>
      <c r="G188" s="172">
        <f t="shared" si="2"/>
        <v>1.0548999999999999</v>
      </c>
      <c r="H188" s="173">
        <f>G188*'2-Calculator'!$G$23</f>
        <v>5722.8324999999995</v>
      </c>
      <c r="I188" s="194" t="s">
        <v>13</v>
      </c>
      <c r="J188" s="194" t="s">
        <v>12</v>
      </c>
      <c r="K188" s="195" t="s">
        <v>152</v>
      </c>
      <c r="L188" s="196" t="s">
        <v>159</v>
      </c>
      <c r="M188" s="258"/>
      <c r="O188" s="177"/>
      <c r="P188" s="165"/>
    </row>
    <row r="189" spans="1:16">
      <c r="A189" s="166" t="s">
        <v>365</v>
      </c>
      <c r="B189" s="167" t="s">
        <v>364</v>
      </c>
      <c r="C189" s="168">
        <v>3.61</v>
      </c>
      <c r="D189" s="169">
        <v>0.88859999999999995</v>
      </c>
      <c r="E189" s="170">
        <v>1.3136000000000001</v>
      </c>
      <c r="F189" s="171">
        <v>1</v>
      </c>
      <c r="G189" s="172">
        <f t="shared" si="2"/>
        <v>1.3136000000000001</v>
      </c>
      <c r="H189" s="173">
        <f>G189*'2-Calculator'!$G$23</f>
        <v>7126.2800000000007</v>
      </c>
      <c r="I189" s="174" t="s">
        <v>13</v>
      </c>
      <c r="J189" s="174" t="s">
        <v>12</v>
      </c>
      <c r="K189" s="175" t="s">
        <v>152</v>
      </c>
      <c r="L189" s="176" t="s">
        <v>159</v>
      </c>
      <c r="M189" s="258"/>
      <c r="O189" s="177"/>
      <c r="P189" s="165"/>
    </row>
    <row r="190" spans="1:16">
      <c r="A190" s="166" t="s">
        <v>366</v>
      </c>
      <c r="B190" s="167" t="s">
        <v>364</v>
      </c>
      <c r="C190" s="168">
        <v>7.23</v>
      </c>
      <c r="D190" s="169">
        <v>1.3723000000000001</v>
      </c>
      <c r="E190" s="170">
        <v>2.0286</v>
      </c>
      <c r="F190" s="171">
        <v>1</v>
      </c>
      <c r="G190" s="172">
        <f t="shared" si="2"/>
        <v>2.0286</v>
      </c>
      <c r="H190" s="173">
        <f>G190*'2-Calculator'!$G$23</f>
        <v>11005.155000000001</v>
      </c>
      <c r="I190" s="174" t="s">
        <v>13</v>
      </c>
      <c r="J190" s="174" t="s">
        <v>12</v>
      </c>
      <c r="K190" s="175" t="s">
        <v>152</v>
      </c>
      <c r="L190" s="176" t="s">
        <v>159</v>
      </c>
      <c r="M190" s="258"/>
      <c r="O190" s="177"/>
      <c r="P190" s="165"/>
    </row>
    <row r="191" spans="1:16">
      <c r="A191" s="178" t="s">
        <v>367</v>
      </c>
      <c r="B191" s="179" t="s">
        <v>364</v>
      </c>
      <c r="C191" s="180">
        <v>14.16</v>
      </c>
      <c r="D191" s="181">
        <v>2.5348000000000002</v>
      </c>
      <c r="E191" s="182">
        <v>3.7469999999999999</v>
      </c>
      <c r="F191" s="183">
        <v>1</v>
      </c>
      <c r="G191" s="182">
        <f t="shared" si="2"/>
        <v>3.7469999999999999</v>
      </c>
      <c r="H191" s="184">
        <f>G191*'2-Calculator'!$G$23</f>
        <v>20327.474999999999</v>
      </c>
      <c r="I191" s="185" t="s">
        <v>13</v>
      </c>
      <c r="J191" s="185" t="s">
        <v>12</v>
      </c>
      <c r="K191" s="186" t="s">
        <v>152</v>
      </c>
      <c r="L191" s="187" t="s">
        <v>159</v>
      </c>
      <c r="M191" s="258"/>
      <c r="O191" s="177"/>
      <c r="P191" s="165"/>
    </row>
    <row r="192" spans="1:16">
      <c r="A192" s="188" t="s">
        <v>368</v>
      </c>
      <c r="B192" s="189" t="s">
        <v>369</v>
      </c>
      <c r="C192" s="190">
        <v>2.4</v>
      </c>
      <c r="D192" s="191">
        <v>0.59699999999999998</v>
      </c>
      <c r="E192" s="192">
        <v>0.88249999999999995</v>
      </c>
      <c r="F192" s="193">
        <v>1</v>
      </c>
      <c r="G192" s="172">
        <f t="shared" si="2"/>
        <v>0.88249999999999995</v>
      </c>
      <c r="H192" s="173">
        <f>G192*'2-Calculator'!$G$23</f>
        <v>4787.5625</v>
      </c>
      <c r="I192" s="194" t="s">
        <v>13</v>
      </c>
      <c r="J192" s="194" t="s">
        <v>12</v>
      </c>
      <c r="K192" s="195" t="s">
        <v>152</v>
      </c>
      <c r="L192" s="196" t="s">
        <v>159</v>
      </c>
      <c r="M192" s="258"/>
      <c r="O192" s="177"/>
      <c r="P192" s="165"/>
    </row>
    <row r="193" spans="1:16">
      <c r="A193" s="166" t="s">
        <v>370</v>
      </c>
      <c r="B193" s="167" t="s">
        <v>369</v>
      </c>
      <c r="C193" s="168">
        <v>3.58</v>
      </c>
      <c r="D193" s="169">
        <v>0.60240000000000005</v>
      </c>
      <c r="E193" s="170">
        <v>0.89049999999999996</v>
      </c>
      <c r="F193" s="171">
        <v>1</v>
      </c>
      <c r="G193" s="172">
        <f t="shared" si="2"/>
        <v>0.89049999999999996</v>
      </c>
      <c r="H193" s="173">
        <f>G193*'2-Calculator'!$G$23</f>
        <v>4830.9624999999996</v>
      </c>
      <c r="I193" s="174" t="s">
        <v>13</v>
      </c>
      <c r="J193" s="174" t="s">
        <v>12</v>
      </c>
      <c r="K193" s="175" t="s">
        <v>152</v>
      </c>
      <c r="L193" s="176" t="s">
        <v>159</v>
      </c>
      <c r="M193" s="258"/>
      <c r="O193" s="177"/>
      <c r="P193" s="165"/>
    </row>
    <row r="194" spans="1:16">
      <c r="A194" s="166" t="s">
        <v>371</v>
      </c>
      <c r="B194" s="167" t="s">
        <v>369</v>
      </c>
      <c r="C194" s="168">
        <v>6.47</v>
      </c>
      <c r="D194" s="169">
        <v>0.80389999999999995</v>
      </c>
      <c r="E194" s="170">
        <v>1.1883999999999999</v>
      </c>
      <c r="F194" s="171">
        <v>1</v>
      </c>
      <c r="G194" s="172">
        <f t="shared" si="2"/>
        <v>1.1883999999999999</v>
      </c>
      <c r="H194" s="173">
        <f>G194*'2-Calculator'!$G$23</f>
        <v>6447.07</v>
      </c>
      <c r="I194" s="174" t="s">
        <v>13</v>
      </c>
      <c r="J194" s="174" t="s">
        <v>12</v>
      </c>
      <c r="K194" s="175" t="s">
        <v>152</v>
      </c>
      <c r="L194" s="176" t="s">
        <v>159</v>
      </c>
      <c r="M194" s="258"/>
      <c r="O194" s="177"/>
      <c r="P194" s="165"/>
    </row>
    <row r="195" spans="1:16">
      <c r="A195" s="178" t="s">
        <v>372</v>
      </c>
      <c r="B195" s="179" t="s">
        <v>369</v>
      </c>
      <c r="C195" s="180">
        <v>10.130000000000001</v>
      </c>
      <c r="D195" s="181">
        <v>1.3414999999999999</v>
      </c>
      <c r="E195" s="182">
        <v>1.9831000000000001</v>
      </c>
      <c r="F195" s="183">
        <v>1</v>
      </c>
      <c r="G195" s="182">
        <f t="shared" si="2"/>
        <v>1.9831000000000001</v>
      </c>
      <c r="H195" s="184">
        <f>G195*'2-Calculator'!$G$23</f>
        <v>10758.317500000001</v>
      </c>
      <c r="I195" s="185" t="s">
        <v>13</v>
      </c>
      <c r="J195" s="185" t="s">
        <v>12</v>
      </c>
      <c r="K195" s="186" t="s">
        <v>152</v>
      </c>
      <c r="L195" s="187" t="s">
        <v>159</v>
      </c>
      <c r="M195" s="258"/>
      <c r="O195" s="177"/>
      <c r="P195" s="165"/>
    </row>
    <row r="196" spans="1:16">
      <c r="A196" s="188" t="s">
        <v>373</v>
      </c>
      <c r="B196" s="189" t="s">
        <v>374</v>
      </c>
      <c r="C196" s="190">
        <v>2.0499999999999998</v>
      </c>
      <c r="D196" s="191">
        <v>0.43390000000000001</v>
      </c>
      <c r="E196" s="192">
        <v>0.64139999999999997</v>
      </c>
      <c r="F196" s="193">
        <v>1</v>
      </c>
      <c r="G196" s="172">
        <f t="shared" si="2"/>
        <v>0.64139999999999997</v>
      </c>
      <c r="H196" s="173">
        <f>G196*'2-Calculator'!$G$23</f>
        <v>3479.5949999999998</v>
      </c>
      <c r="I196" s="194" t="s">
        <v>13</v>
      </c>
      <c r="J196" s="194" t="s">
        <v>12</v>
      </c>
      <c r="K196" s="195" t="s">
        <v>152</v>
      </c>
      <c r="L196" s="196" t="s">
        <v>159</v>
      </c>
      <c r="M196" s="258"/>
      <c r="O196" s="177"/>
      <c r="P196" s="165"/>
    </row>
    <row r="197" spans="1:16">
      <c r="A197" s="166" t="s">
        <v>375</v>
      </c>
      <c r="B197" s="167" t="s">
        <v>374</v>
      </c>
      <c r="C197" s="168">
        <v>2.4700000000000002</v>
      </c>
      <c r="D197" s="169">
        <v>0.48870000000000002</v>
      </c>
      <c r="E197" s="170">
        <v>0.72240000000000004</v>
      </c>
      <c r="F197" s="171">
        <v>1</v>
      </c>
      <c r="G197" s="172">
        <f t="shared" si="2"/>
        <v>0.72240000000000004</v>
      </c>
      <c r="H197" s="173">
        <f>G197*'2-Calculator'!$G$23</f>
        <v>3919.0200000000004</v>
      </c>
      <c r="I197" s="174" t="s">
        <v>13</v>
      </c>
      <c r="J197" s="174" t="s">
        <v>12</v>
      </c>
      <c r="K197" s="175" t="s">
        <v>152</v>
      </c>
      <c r="L197" s="176" t="s">
        <v>159</v>
      </c>
      <c r="M197" s="258"/>
      <c r="O197" s="177"/>
      <c r="P197" s="165"/>
    </row>
    <row r="198" spans="1:16">
      <c r="A198" s="166" t="s">
        <v>376</v>
      </c>
      <c r="B198" s="167" t="s">
        <v>374</v>
      </c>
      <c r="C198" s="168">
        <v>3.29</v>
      </c>
      <c r="D198" s="169">
        <v>0.57450000000000001</v>
      </c>
      <c r="E198" s="170">
        <v>0.84930000000000005</v>
      </c>
      <c r="F198" s="171">
        <v>1</v>
      </c>
      <c r="G198" s="172">
        <f t="shared" si="2"/>
        <v>0.84930000000000005</v>
      </c>
      <c r="H198" s="173">
        <f>G198*'2-Calculator'!$G$23</f>
        <v>4607.4525000000003</v>
      </c>
      <c r="I198" s="174" t="s">
        <v>13</v>
      </c>
      <c r="J198" s="174" t="s">
        <v>12</v>
      </c>
      <c r="K198" s="175" t="s">
        <v>152</v>
      </c>
      <c r="L198" s="176" t="s">
        <v>159</v>
      </c>
      <c r="M198" s="258"/>
      <c r="O198" s="177"/>
      <c r="P198" s="165"/>
    </row>
    <row r="199" spans="1:16">
      <c r="A199" s="178" t="s">
        <v>377</v>
      </c>
      <c r="B199" s="179" t="s">
        <v>374</v>
      </c>
      <c r="C199" s="180">
        <v>6.02</v>
      </c>
      <c r="D199" s="181">
        <v>0.87549999999999994</v>
      </c>
      <c r="E199" s="182">
        <v>1.2942</v>
      </c>
      <c r="F199" s="183">
        <v>1</v>
      </c>
      <c r="G199" s="182">
        <f t="shared" si="2"/>
        <v>1.2942</v>
      </c>
      <c r="H199" s="184">
        <f>G199*'2-Calculator'!$G$23</f>
        <v>7021.0349999999999</v>
      </c>
      <c r="I199" s="185" t="s">
        <v>13</v>
      </c>
      <c r="J199" s="185" t="s">
        <v>12</v>
      </c>
      <c r="K199" s="186" t="s">
        <v>152</v>
      </c>
      <c r="L199" s="187" t="s">
        <v>159</v>
      </c>
      <c r="M199" s="258"/>
      <c r="O199" s="177"/>
      <c r="P199" s="165"/>
    </row>
    <row r="200" spans="1:16">
      <c r="A200" s="188" t="s">
        <v>378</v>
      </c>
      <c r="B200" s="189" t="s">
        <v>379</v>
      </c>
      <c r="C200" s="190">
        <v>1.76</v>
      </c>
      <c r="D200" s="191">
        <v>0.25640000000000002</v>
      </c>
      <c r="E200" s="192">
        <v>0.379</v>
      </c>
      <c r="F200" s="193">
        <v>1</v>
      </c>
      <c r="G200" s="172">
        <f t="shared" si="2"/>
        <v>0.379</v>
      </c>
      <c r="H200" s="173">
        <f>G200*'2-Calculator'!$G$23</f>
        <v>2056.0749999999998</v>
      </c>
      <c r="I200" s="194" t="s">
        <v>13</v>
      </c>
      <c r="J200" s="194" t="s">
        <v>12</v>
      </c>
      <c r="K200" s="195" t="s">
        <v>380</v>
      </c>
      <c r="L200" s="196" t="s">
        <v>381</v>
      </c>
      <c r="M200" s="258"/>
      <c r="O200" s="177"/>
      <c r="P200" s="165"/>
    </row>
    <row r="201" spans="1:16">
      <c r="A201" s="166" t="s">
        <v>382</v>
      </c>
      <c r="B201" s="167" t="s">
        <v>379</v>
      </c>
      <c r="C201" s="168">
        <v>2.4500000000000002</v>
      </c>
      <c r="D201" s="169">
        <v>0.36409999999999998</v>
      </c>
      <c r="E201" s="170">
        <v>0.53820000000000001</v>
      </c>
      <c r="F201" s="171">
        <v>1</v>
      </c>
      <c r="G201" s="172">
        <f t="shared" si="2"/>
        <v>0.53820000000000001</v>
      </c>
      <c r="H201" s="173">
        <f>G201*'2-Calculator'!$G$23</f>
        <v>2919.7350000000001</v>
      </c>
      <c r="I201" s="174" t="s">
        <v>13</v>
      </c>
      <c r="J201" s="174" t="s">
        <v>12</v>
      </c>
      <c r="K201" s="175" t="s">
        <v>380</v>
      </c>
      <c r="L201" s="176" t="s">
        <v>381</v>
      </c>
      <c r="M201" s="258"/>
      <c r="O201" s="177"/>
      <c r="P201" s="165"/>
    </row>
    <row r="202" spans="1:16">
      <c r="A202" s="166" t="s">
        <v>383</v>
      </c>
      <c r="B202" s="167" t="s">
        <v>379</v>
      </c>
      <c r="C202" s="168">
        <v>3.57</v>
      </c>
      <c r="D202" s="169">
        <v>0.52290000000000003</v>
      </c>
      <c r="E202" s="170">
        <v>0.77300000000000002</v>
      </c>
      <c r="F202" s="171">
        <v>1</v>
      </c>
      <c r="G202" s="172">
        <f t="shared" si="2"/>
        <v>0.77300000000000002</v>
      </c>
      <c r="H202" s="173">
        <f>G202*'2-Calculator'!$G$23</f>
        <v>4193.5250000000005</v>
      </c>
      <c r="I202" s="174" t="s">
        <v>13</v>
      </c>
      <c r="J202" s="174" t="s">
        <v>12</v>
      </c>
      <c r="K202" s="175" t="s">
        <v>380</v>
      </c>
      <c r="L202" s="176" t="s">
        <v>381</v>
      </c>
      <c r="M202" s="258"/>
      <c r="O202" s="177"/>
      <c r="P202" s="165"/>
    </row>
    <row r="203" spans="1:16">
      <c r="A203" s="178" t="s">
        <v>384</v>
      </c>
      <c r="B203" s="179" t="s">
        <v>379</v>
      </c>
      <c r="C203" s="180">
        <v>6.37</v>
      </c>
      <c r="D203" s="181">
        <v>0.9365</v>
      </c>
      <c r="E203" s="182">
        <v>1.3844000000000001</v>
      </c>
      <c r="F203" s="183">
        <v>1</v>
      </c>
      <c r="G203" s="182">
        <f t="shared" si="2"/>
        <v>1.3844000000000001</v>
      </c>
      <c r="H203" s="184">
        <f>G203*'2-Calculator'!$G$23</f>
        <v>7510.3700000000008</v>
      </c>
      <c r="I203" s="185" t="s">
        <v>13</v>
      </c>
      <c r="J203" s="185" t="s">
        <v>12</v>
      </c>
      <c r="K203" s="186" t="s">
        <v>380</v>
      </c>
      <c r="L203" s="187" t="s">
        <v>381</v>
      </c>
      <c r="M203" s="258"/>
      <c r="O203" s="177"/>
      <c r="P203" s="165"/>
    </row>
    <row r="204" spans="1:16">
      <c r="A204" s="188" t="s">
        <v>385</v>
      </c>
      <c r="B204" s="189" t="s">
        <v>386</v>
      </c>
      <c r="C204" s="190">
        <v>2.16</v>
      </c>
      <c r="D204" s="191">
        <v>0.32669999999999999</v>
      </c>
      <c r="E204" s="192">
        <v>0.4829</v>
      </c>
      <c r="F204" s="193">
        <v>1</v>
      </c>
      <c r="G204" s="172">
        <f t="shared" si="2"/>
        <v>0.4829</v>
      </c>
      <c r="H204" s="173">
        <f>G204*'2-Calculator'!$G$23</f>
        <v>2619.7325000000001</v>
      </c>
      <c r="I204" s="194" t="s">
        <v>13</v>
      </c>
      <c r="J204" s="194" t="s">
        <v>12</v>
      </c>
      <c r="K204" s="195" t="s">
        <v>152</v>
      </c>
      <c r="L204" s="196" t="s">
        <v>159</v>
      </c>
      <c r="M204" s="258"/>
      <c r="O204" s="177"/>
      <c r="P204" s="165"/>
    </row>
    <row r="205" spans="1:16">
      <c r="A205" s="166" t="s">
        <v>387</v>
      </c>
      <c r="B205" s="167" t="s">
        <v>386</v>
      </c>
      <c r="C205" s="168">
        <v>2.78</v>
      </c>
      <c r="D205" s="169">
        <v>0.43309999999999998</v>
      </c>
      <c r="E205" s="170">
        <v>0.64019999999999999</v>
      </c>
      <c r="F205" s="171">
        <v>1</v>
      </c>
      <c r="G205" s="172">
        <f t="shared" si="2"/>
        <v>0.64019999999999999</v>
      </c>
      <c r="H205" s="173">
        <f>G205*'2-Calculator'!$G$23</f>
        <v>3473.085</v>
      </c>
      <c r="I205" s="174" t="s">
        <v>13</v>
      </c>
      <c r="J205" s="174" t="s">
        <v>12</v>
      </c>
      <c r="K205" s="175" t="s">
        <v>152</v>
      </c>
      <c r="L205" s="176" t="s">
        <v>159</v>
      </c>
      <c r="M205" s="258"/>
      <c r="O205" s="177"/>
      <c r="P205" s="165"/>
    </row>
    <row r="206" spans="1:16">
      <c r="A206" s="166" t="s">
        <v>388</v>
      </c>
      <c r="B206" s="167" t="s">
        <v>386</v>
      </c>
      <c r="C206" s="168">
        <v>3.86</v>
      </c>
      <c r="D206" s="169">
        <v>0.61550000000000005</v>
      </c>
      <c r="E206" s="170">
        <v>0.90990000000000004</v>
      </c>
      <c r="F206" s="171">
        <v>1</v>
      </c>
      <c r="G206" s="172">
        <f t="shared" si="2"/>
        <v>0.90990000000000004</v>
      </c>
      <c r="H206" s="173">
        <f>G206*'2-Calculator'!$G$23</f>
        <v>4936.2075000000004</v>
      </c>
      <c r="I206" s="174" t="s">
        <v>13</v>
      </c>
      <c r="J206" s="174" t="s">
        <v>12</v>
      </c>
      <c r="K206" s="175" t="s">
        <v>152</v>
      </c>
      <c r="L206" s="176" t="s">
        <v>159</v>
      </c>
      <c r="M206" s="258"/>
      <c r="O206" s="177"/>
      <c r="P206" s="165"/>
    </row>
    <row r="207" spans="1:16">
      <c r="A207" s="178" t="s">
        <v>389</v>
      </c>
      <c r="B207" s="179" t="s">
        <v>386</v>
      </c>
      <c r="C207" s="180">
        <v>9.01</v>
      </c>
      <c r="D207" s="181">
        <v>1.4145000000000001</v>
      </c>
      <c r="E207" s="182">
        <v>2.0910000000000002</v>
      </c>
      <c r="F207" s="183">
        <v>1</v>
      </c>
      <c r="G207" s="182">
        <f t="shared" si="2"/>
        <v>2.0910000000000002</v>
      </c>
      <c r="H207" s="184">
        <f>G207*'2-Calculator'!$G$23</f>
        <v>11343.675000000001</v>
      </c>
      <c r="I207" s="185" t="s">
        <v>13</v>
      </c>
      <c r="J207" s="185" t="s">
        <v>12</v>
      </c>
      <c r="K207" s="186" t="s">
        <v>152</v>
      </c>
      <c r="L207" s="187" t="s">
        <v>159</v>
      </c>
      <c r="M207" s="258"/>
      <c r="O207" s="177"/>
      <c r="P207" s="165"/>
    </row>
    <row r="208" spans="1:16">
      <c r="A208" s="188" t="s">
        <v>390</v>
      </c>
      <c r="B208" s="189" t="s">
        <v>391</v>
      </c>
      <c r="C208" s="190">
        <v>2.25</v>
      </c>
      <c r="D208" s="191">
        <v>0.35510000000000003</v>
      </c>
      <c r="E208" s="192">
        <v>0.52490000000000003</v>
      </c>
      <c r="F208" s="193">
        <v>1</v>
      </c>
      <c r="G208" s="172">
        <f t="shared" si="2"/>
        <v>0.52490000000000003</v>
      </c>
      <c r="H208" s="173">
        <f>G208*'2-Calculator'!$G$23</f>
        <v>2847.5825</v>
      </c>
      <c r="I208" s="194" t="s">
        <v>13</v>
      </c>
      <c r="J208" s="194" t="s">
        <v>12</v>
      </c>
      <c r="K208" s="195" t="s">
        <v>152</v>
      </c>
      <c r="L208" s="196" t="s">
        <v>159</v>
      </c>
      <c r="M208" s="258"/>
      <c r="O208" s="177"/>
      <c r="P208" s="165"/>
    </row>
    <row r="209" spans="1:16">
      <c r="A209" s="166" t="s">
        <v>392</v>
      </c>
      <c r="B209" s="167" t="s">
        <v>391</v>
      </c>
      <c r="C209" s="168">
        <v>3.03</v>
      </c>
      <c r="D209" s="169">
        <v>0.47289999999999999</v>
      </c>
      <c r="E209" s="170">
        <v>0.69910000000000005</v>
      </c>
      <c r="F209" s="171">
        <v>1</v>
      </c>
      <c r="G209" s="172">
        <f t="shared" si="2"/>
        <v>0.69910000000000005</v>
      </c>
      <c r="H209" s="173">
        <f>G209*'2-Calculator'!$G$23</f>
        <v>3792.6175000000003</v>
      </c>
      <c r="I209" s="174" t="s">
        <v>13</v>
      </c>
      <c r="J209" s="174" t="s">
        <v>12</v>
      </c>
      <c r="K209" s="175" t="s">
        <v>152</v>
      </c>
      <c r="L209" s="176" t="s">
        <v>159</v>
      </c>
      <c r="M209" s="258"/>
      <c r="O209" s="177"/>
      <c r="P209" s="165"/>
    </row>
    <row r="210" spans="1:16">
      <c r="A210" s="166" t="s">
        <v>393</v>
      </c>
      <c r="B210" s="167" t="s">
        <v>391</v>
      </c>
      <c r="C210" s="168">
        <v>4.74</v>
      </c>
      <c r="D210" s="169">
        <v>0.66259999999999997</v>
      </c>
      <c r="E210" s="170">
        <v>0.97950000000000004</v>
      </c>
      <c r="F210" s="171">
        <v>1</v>
      </c>
      <c r="G210" s="172">
        <f t="shared" si="2"/>
        <v>0.97950000000000004</v>
      </c>
      <c r="H210" s="173">
        <f>G210*'2-Calculator'!$G$23</f>
        <v>5313.7875000000004</v>
      </c>
      <c r="I210" s="174" t="s">
        <v>13</v>
      </c>
      <c r="J210" s="174" t="s">
        <v>12</v>
      </c>
      <c r="K210" s="175" t="s">
        <v>152</v>
      </c>
      <c r="L210" s="176" t="s">
        <v>159</v>
      </c>
      <c r="M210" s="258"/>
      <c r="O210" s="177"/>
      <c r="P210" s="165"/>
    </row>
    <row r="211" spans="1:16">
      <c r="A211" s="178" t="s">
        <v>394</v>
      </c>
      <c r="B211" s="179" t="s">
        <v>391</v>
      </c>
      <c r="C211" s="180">
        <v>9.36</v>
      </c>
      <c r="D211" s="181">
        <v>1.2941</v>
      </c>
      <c r="E211" s="182">
        <v>1.913</v>
      </c>
      <c r="F211" s="183">
        <v>1</v>
      </c>
      <c r="G211" s="182">
        <f t="shared" si="2"/>
        <v>1.913</v>
      </c>
      <c r="H211" s="184">
        <f>G211*'2-Calculator'!$G$23</f>
        <v>10378.025</v>
      </c>
      <c r="I211" s="185" t="s">
        <v>13</v>
      </c>
      <c r="J211" s="185" t="s">
        <v>12</v>
      </c>
      <c r="K211" s="186" t="s">
        <v>152</v>
      </c>
      <c r="L211" s="187" t="s">
        <v>159</v>
      </c>
      <c r="M211" s="258"/>
      <c r="O211" s="177"/>
      <c r="P211" s="165"/>
    </row>
    <row r="212" spans="1:16">
      <c r="A212" s="188" t="s">
        <v>395</v>
      </c>
      <c r="B212" s="189" t="s">
        <v>396</v>
      </c>
      <c r="C212" s="190">
        <v>3.83</v>
      </c>
      <c r="D212" s="191">
        <v>1.4487000000000001</v>
      </c>
      <c r="E212" s="192">
        <v>2.1415000000000002</v>
      </c>
      <c r="F212" s="193">
        <v>1</v>
      </c>
      <c r="G212" s="172">
        <f t="shared" si="2"/>
        <v>2.1415000000000002</v>
      </c>
      <c r="H212" s="173">
        <f>G212*'2-Calculator'!$G$23</f>
        <v>11617.637500000001</v>
      </c>
      <c r="I212" s="194" t="s">
        <v>13</v>
      </c>
      <c r="J212" s="194" t="s">
        <v>12</v>
      </c>
      <c r="K212" s="195" t="s">
        <v>380</v>
      </c>
      <c r="L212" s="196" t="s">
        <v>381</v>
      </c>
      <c r="M212" s="258"/>
      <c r="O212" s="177"/>
      <c r="P212" s="165"/>
    </row>
    <row r="213" spans="1:16">
      <c r="A213" s="166" t="s">
        <v>397</v>
      </c>
      <c r="B213" s="167" t="s">
        <v>396</v>
      </c>
      <c r="C213" s="168">
        <v>5.45</v>
      </c>
      <c r="D213" s="169">
        <v>1.7708999999999999</v>
      </c>
      <c r="E213" s="170">
        <v>2.6177999999999999</v>
      </c>
      <c r="F213" s="171">
        <v>1</v>
      </c>
      <c r="G213" s="172">
        <f t="shared" ref="G213:G276" si="3">ROUND(E213*F213,4)</f>
        <v>2.6177999999999999</v>
      </c>
      <c r="H213" s="173">
        <f>G213*'2-Calculator'!$G$23</f>
        <v>14201.564999999999</v>
      </c>
      <c r="I213" s="174" t="s">
        <v>13</v>
      </c>
      <c r="J213" s="174" t="s">
        <v>12</v>
      </c>
      <c r="K213" s="175" t="s">
        <v>380</v>
      </c>
      <c r="L213" s="176" t="s">
        <v>381</v>
      </c>
      <c r="M213" s="258"/>
      <c r="O213" s="177"/>
      <c r="P213" s="165"/>
    </row>
    <row r="214" spans="1:16">
      <c r="A214" s="166" t="s">
        <v>398</v>
      </c>
      <c r="B214" s="167" t="s">
        <v>396</v>
      </c>
      <c r="C214" s="168">
        <v>8.57</v>
      </c>
      <c r="D214" s="169">
        <v>2.3895</v>
      </c>
      <c r="E214" s="170">
        <v>3.5323000000000002</v>
      </c>
      <c r="F214" s="171">
        <v>1</v>
      </c>
      <c r="G214" s="172">
        <f t="shared" si="3"/>
        <v>3.5323000000000002</v>
      </c>
      <c r="H214" s="173">
        <f>G214*'2-Calculator'!$G$23</f>
        <v>19162.727500000001</v>
      </c>
      <c r="I214" s="174" t="s">
        <v>13</v>
      </c>
      <c r="J214" s="174" t="s">
        <v>12</v>
      </c>
      <c r="K214" s="175" t="s">
        <v>380</v>
      </c>
      <c r="L214" s="176" t="s">
        <v>381</v>
      </c>
      <c r="M214" s="258"/>
      <c r="O214" s="177"/>
      <c r="P214" s="165"/>
    </row>
    <row r="215" spans="1:16">
      <c r="A215" s="178" t="s">
        <v>399</v>
      </c>
      <c r="B215" s="179" t="s">
        <v>396</v>
      </c>
      <c r="C215" s="180">
        <v>17.07</v>
      </c>
      <c r="D215" s="181">
        <v>4.4146999999999998</v>
      </c>
      <c r="E215" s="182">
        <v>6.5259999999999998</v>
      </c>
      <c r="F215" s="183">
        <v>1</v>
      </c>
      <c r="G215" s="182">
        <f t="shared" si="3"/>
        <v>6.5259999999999998</v>
      </c>
      <c r="H215" s="184">
        <f>G215*'2-Calculator'!$G$23</f>
        <v>35403.549999999996</v>
      </c>
      <c r="I215" s="185" t="s">
        <v>13</v>
      </c>
      <c r="J215" s="185" t="s">
        <v>12</v>
      </c>
      <c r="K215" s="186" t="s">
        <v>380</v>
      </c>
      <c r="L215" s="187" t="s">
        <v>381</v>
      </c>
      <c r="M215" s="258"/>
      <c r="O215" s="177"/>
      <c r="P215" s="165"/>
    </row>
    <row r="216" spans="1:16">
      <c r="A216" s="188" t="s">
        <v>400</v>
      </c>
      <c r="B216" s="189" t="s">
        <v>401</v>
      </c>
      <c r="C216" s="190">
        <v>3.18</v>
      </c>
      <c r="D216" s="191">
        <v>1.0468</v>
      </c>
      <c r="E216" s="192">
        <v>1.5474000000000001</v>
      </c>
      <c r="F216" s="193">
        <v>1</v>
      </c>
      <c r="G216" s="172">
        <f t="shared" si="3"/>
        <v>1.5474000000000001</v>
      </c>
      <c r="H216" s="173">
        <f>G216*'2-Calculator'!$G$23</f>
        <v>8394.6450000000004</v>
      </c>
      <c r="I216" s="194" t="s">
        <v>13</v>
      </c>
      <c r="J216" s="194" t="s">
        <v>12</v>
      </c>
      <c r="K216" s="195" t="s">
        <v>380</v>
      </c>
      <c r="L216" s="196" t="s">
        <v>381</v>
      </c>
      <c r="M216" s="258"/>
      <c r="O216" s="177"/>
      <c r="P216" s="165"/>
    </row>
    <row r="217" spans="1:16">
      <c r="A217" s="166" t="s">
        <v>402</v>
      </c>
      <c r="B217" s="167" t="s">
        <v>401</v>
      </c>
      <c r="C217" s="168">
        <v>4.82</v>
      </c>
      <c r="D217" s="169">
        <v>1.2646999999999999</v>
      </c>
      <c r="E217" s="170">
        <v>1.8694999999999999</v>
      </c>
      <c r="F217" s="171">
        <v>1</v>
      </c>
      <c r="G217" s="172">
        <f t="shared" si="3"/>
        <v>1.8694999999999999</v>
      </c>
      <c r="H217" s="173">
        <f>G217*'2-Calculator'!$G$23</f>
        <v>10142.0375</v>
      </c>
      <c r="I217" s="174" t="s">
        <v>13</v>
      </c>
      <c r="J217" s="174" t="s">
        <v>12</v>
      </c>
      <c r="K217" s="175" t="s">
        <v>380</v>
      </c>
      <c r="L217" s="176" t="s">
        <v>381</v>
      </c>
      <c r="M217" s="258"/>
      <c r="O217" s="177"/>
      <c r="P217" s="165"/>
    </row>
    <row r="218" spans="1:16">
      <c r="A218" s="166" t="s">
        <v>403</v>
      </c>
      <c r="B218" s="167" t="s">
        <v>401</v>
      </c>
      <c r="C218" s="168">
        <v>9.1300000000000008</v>
      </c>
      <c r="D218" s="169">
        <v>1.7932999999999999</v>
      </c>
      <c r="E218" s="170">
        <v>2.6509</v>
      </c>
      <c r="F218" s="171">
        <v>1</v>
      </c>
      <c r="G218" s="172">
        <f t="shared" si="3"/>
        <v>2.6509</v>
      </c>
      <c r="H218" s="173">
        <f>G218*'2-Calculator'!$G$23</f>
        <v>14381.1325</v>
      </c>
      <c r="I218" s="174" t="s">
        <v>13</v>
      </c>
      <c r="J218" s="174" t="s">
        <v>12</v>
      </c>
      <c r="K218" s="175" t="s">
        <v>380</v>
      </c>
      <c r="L218" s="176" t="s">
        <v>381</v>
      </c>
      <c r="M218" s="258"/>
      <c r="O218" s="177"/>
      <c r="P218" s="165"/>
    </row>
    <row r="219" spans="1:16">
      <c r="A219" s="178" t="s">
        <v>404</v>
      </c>
      <c r="B219" s="179" t="s">
        <v>401</v>
      </c>
      <c r="C219" s="180">
        <v>16.59</v>
      </c>
      <c r="D219" s="181">
        <v>3.1739999999999999</v>
      </c>
      <c r="E219" s="182">
        <v>4.6919000000000004</v>
      </c>
      <c r="F219" s="183">
        <v>1</v>
      </c>
      <c r="G219" s="182">
        <f t="shared" si="3"/>
        <v>4.6919000000000004</v>
      </c>
      <c r="H219" s="184">
        <f>G219*'2-Calculator'!$G$23</f>
        <v>25453.557500000003</v>
      </c>
      <c r="I219" s="185" t="s">
        <v>13</v>
      </c>
      <c r="J219" s="185" t="s">
        <v>12</v>
      </c>
      <c r="K219" s="186" t="s">
        <v>380</v>
      </c>
      <c r="L219" s="187" t="s">
        <v>381</v>
      </c>
      <c r="M219" s="258"/>
      <c r="O219" s="177"/>
      <c r="P219" s="165"/>
    </row>
    <row r="220" spans="1:16">
      <c r="A220" s="188" t="s">
        <v>405</v>
      </c>
      <c r="B220" s="189" t="s">
        <v>406</v>
      </c>
      <c r="C220" s="190">
        <v>10.44</v>
      </c>
      <c r="D220" s="191">
        <v>2.4152999999999998</v>
      </c>
      <c r="E220" s="192">
        <v>3.5703999999999998</v>
      </c>
      <c r="F220" s="193">
        <v>1</v>
      </c>
      <c r="G220" s="172">
        <f t="shared" si="3"/>
        <v>3.5703999999999998</v>
      </c>
      <c r="H220" s="173">
        <f>G220*'2-Calculator'!$G$23</f>
        <v>19369.419999999998</v>
      </c>
      <c r="I220" s="194" t="s">
        <v>13</v>
      </c>
      <c r="J220" s="194" t="s">
        <v>12</v>
      </c>
      <c r="K220" s="195" t="s">
        <v>380</v>
      </c>
      <c r="L220" s="196" t="s">
        <v>381</v>
      </c>
      <c r="M220" s="258"/>
      <c r="O220" s="177"/>
      <c r="P220" s="165"/>
    </row>
    <row r="221" spans="1:16">
      <c r="A221" s="166" t="s">
        <v>407</v>
      </c>
      <c r="B221" s="167" t="s">
        <v>406</v>
      </c>
      <c r="C221" s="168">
        <v>11.86</v>
      </c>
      <c r="D221" s="169">
        <v>2.5466000000000002</v>
      </c>
      <c r="E221" s="170">
        <v>3.7645</v>
      </c>
      <c r="F221" s="171">
        <v>1</v>
      </c>
      <c r="G221" s="172">
        <f t="shared" si="3"/>
        <v>3.7645</v>
      </c>
      <c r="H221" s="173">
        <f>G221*'2-Calculator'!$G$23</f>
        <v>20422.412499999999</v>
      </c>
      <c r="I221" s="174" t="s">
        <v>13</v>
      </c>
      <c r="J221" s="174" t="s">
        <v>12</v>
      </c>
      <c r="K221" s="175" t="s">
        <v>380</v>
      </c>
      <c r="L221" s="176" t="s">
        <v>381</v>
      </c>
      <c r="M221" s="258"/>
      <c r="O221" s="177"/>
      <c r="P221" s="165"/>
    </row>
    <row r="222" spans="1:16">
      <c r="A222" s="166" t="s">
        <v>408</v>
      </c>
      <c r="B222" s="167" t="s">
        <v>406</v>
      </c>
      <c r="C222" s="168">
        <v>13.6</v>
      </c>
      <c r="D222" s="169">
        <v>2.9790000000000001</v>
      </c>
      <c r="E222" s="170">
        <v>4.4036999999999997</v>
      </c>
      <c r="F222" s="171">
        <v>1</v>
      </c>
      <c r="G222" s="172">
        <f t="shared" si="3"/>
        <v>4.4036999999999997</v>
      </c>
      <c r="H222" s="173">
        <f>G222*'2-Calculator'!$G$23</f>
        <v>23890.072499999998</v>
      </c>
      <c r="I222" s="174" t="s">
        <v>13</v>
      </c>
      <c r="J222" s="174" t="s">
        <v>12</v>
      </c>
      <c r="K222" s="175" t="s">
        <v>380</v>
      </c>
      <c r="L222" s="176" t="s">
        <v>381</v>
      </c>
      <c r="M222" s="258"/>
      <c r="O222" s="177"/>
      <c r="P222" s="165"/>
    </row>
    <row r="223" spans="1:16">
      <c r="A223" s="178" t="s">
        <v>409</v>
      </c>
      <c r="B223" s="179" t="s">
        <v>406</v>
      </c>
      <c r="C223" s="180">
        <v>17.63</v>
      </c>
      <c r="D223" s="181">
        <v>4.0267999999999997</v>
      </c>
      <c r="E223" s="182">
        <v>5.9526000000000003</v>
      </c>
      <c r="F223" s="183">
        <v>1</v>
      </c>
      <c r="G223" s="182">
        <f t="shared" si="3"/>
        <v>5.9526000000000003</v>
      </c>
      <c r="H223" s="184">
        <f>G223*'2-Calculator'!$G$23</f>
        <v>32292.855000000003</v>
      </c>
      <c r="I223" s="185" t="s">
        <v>13</v>
      </c>
      <c r="J223" s="185" t="s">
        <v>12</v>
      </c>
      <c r="K223" s="186" t="s">
        <v>380</v>
      </c>
      <c r="L223" s="187" t="s">
        <v>381</v>
      </c>
      <c r="M223" s="258"/>
      <c r="O223" s="177"/>
      <c r="P223" s="165"/>
    </row>
    <row r="224" spans="1:16">
      <c r="A224" s="188" t="s">
        <v>410</v>
      </c>
      <c r="B224" s="189" t="s">
        <v>411</v>
      </c>
      <c r="C224" s="190">
        <v>6.24</v>
      </c>
      <c r="D224" s="191">
        <v>0.94089999999999996</v>
      </c>
      <c r="E224" s="192">
        <v>1.3909</v>
      </c>
      <c r="F224" s="193">
        <v>1</v>
      </c>
      <c r="G224" s="172">
        <f t="shared" si="3"/>
        <v>1.3909</v>
      </c>
      <c r="H224" s="173">
        <f>G224*'2-Calculator'!$G$23</f>
        <v>7545.6324999999997</v>
      </c>
      <c r="I224" s="194" t="s">
        <v>13</v>
      </c>
      <c r="J224" s="194" t="s">
        <v>12</v>
      </c>
      <c r="K224" s="195" t="s">
        <v>380</v>
      </c>
      <c r="L224" s="196" t="s">
        <v>381</v>
      </c>
      <c r="M224" s="258"/>
      <c r="O224" s="177"/>
      <c r="P224" s="165"/>
    </row>
    <row r="225" spans="1:16">
      <c r="A225" s="166" t="s">
        <v>412</v>
      </c>
      <c r="B225" s="167" t="s">
        <v>411</v>
      </c>
      <c r="C225" s="168">
        <v>8.4600000000000009</v>
      </c>
      <c r="D225" s="169">
        <v>1.3574999999999999</v>
      </c>
      <c r="E225" s="170">
        <v>2.0066999999999999</v>
      </c>
      <c r="F225" s="171">
        <v>1</v>
      </c>
      <c r="G225" s="172">
        <f t="shared" si="3"/>
        <v>2.0066999999999999</v>
      </c>
      <c r="H225" s="173">
        <f>G225*'2-Calculator'!$G$23</f>
        <v>10886.3475</v>
      </c>
      <c r="I225" s="174" t="s">
        <v>13</v>
      </c>
      <c r="J225" s="174" t="s">
        <v>12</v>
      </c>
      <c r="K225" s="175" t="s">
        <v>380</v>
      </c>
      <c r="L225" s="176" t="s">
        <v>381</v>
      </c>
      <c r="M225" s="258"/>
      <c r="O225" s="177"/>
      <c r="P225" s="165"/>
    </row>
    <row r="226" spans="1:16">
      <c r="A226" s="166" t="s">
        <v>413</v>
      </c>
      <c r="B226" s="167" t="s">
        <v>411</v>
      </c>
      <c r="C226" s="168">
        <v>10.42</v>
      </c>
      <c r="D226" s="169">
        <v>1.8561000000000001</v>
      </c>
      <c r="E226" s="170">
        <v>2.7437999999999998</v>
      </c>
      <c r="F226" s="171">
        <v>1</v>
      </c>
      <c r="G226" s="172">
        <f t="shared" si="3"/>
        <v>2.7437999999999998</v>
      </c>
      <c r="H226" s="173">
        <f>G226*'2-Calculator'!$G$23</f>
        <v>14885.115</v>
      </c>
      <c r="I226" s="174" t="s">
        <v>13</v>
      </c>
      <c r="J226" s="174" t="s">
        <v>12</v>
      </c>
      <c r="K226" s="175" t="s">
        <v>380</v>
      </c>
      <c r="L226" s="176" t="s">
        <v>381</v>
      </c>
      <c r="M226" s="258"/>
      <c r="O226" s="177"/>
      <c r="P226" s="165"/>
    </row>
    <row r="227" spans="1:16">
      <c r="A227" s="178" t="s">
        <v>414</v>
      </c>
      <c r="B227" s="179" t="s">
        <v>411</v>
      </c>
      <c r="C227" s="180">
        <v>13.17</v>
      </c>
      <c r="D227" s="181">
        <v>2.4603000000000002</v>
      </c>
      <c r="E227" s="182">
        <v>3.6368999999999998</v>
      </c>
      <c r="F227" s="183">
        <v>1</v>
      </c>
      <c r="G227" s="182">
        <f t="shared" si="3"/>
        <v>3.6368999999999998</v>
      </c>
      <c r="H227" s="184">
        <f>G227*'2-Calculator'!$G$23</f>
        <v>19730.182499999999</v>
      </c>
      <c r="I227" s="185" t="s">
        <v>13</v>
      </c>
      <c r="J227" s="185" t="s">
        <v>12</v>
      </c>
      <c r="K227" s="186" t="s">
        <v>380</v>
      </c>
      <c r="L227" s="187" t="s">
        <v>381</v>
      </c>
      <c r="M227" s="258"/>
      <c r="O227" s="177"/>
      <c r="P227" s="165"/>
    </row>
    <row r="228" spans="1:16">
      <c r="A228" s="188" t="s">
        <v>415</v>
      </c>
      <c r="B228" s="189" t="s">
        <v>416</v>
      </c>
      <c r="C228" s="190">
        <v>2.77</v>
      </c>
      <c r="D228" s="191">
        <v>0.33879999999999999</v>
      </c>
      <c r="E228" s="192">
        <v>0.50080000000000002</v>
      </c>
      <c r="F228" s="193">
        <v>1</v>
      </c>
      <c r="G228" s="172">
        <f t="shared" si="3"/>
        <v>0.50080000000000002</v>
      </c>
      <c r="H228" s="173">
        <f>G228*'2-Calculator'!$G$23</f>
        <v>2716.84</v>
      </c>
      <c r="I228" s="194" t="s">
        <v>13</v>
      </c>
      <c r="J228" s="194" t="s">
        <v>12</v>
      </c>
      <c r="K228" s="195" t="s">
        <v>380</v>
      </c>
      <c r="L228" s="196" t="s">
        <v>381</v>
      </c>
      <c r="M228" s="258"/>
      <c r="O228" s="177"/>
      <c r="P228" s="165"/>
    </row>
    <row r="229" spans="1:16">
      <c r="A229" s="166" t="s">
        <v>417</v>
      </c>
      <c r="B229" s="167" t="s">
        <v>416</v>
      </c>
      <c r="C229" s="168">
        <v>3.56</v>
      </c>
      <c r="D229" s="169">
        <v>0.44369999999999998</v>
      </c>
      <c r="E229" s="170">
        <v>0.65590000000000004</v>
      </c>
      <c r="F229" s="171">
        <v>1</v>
      </c>
      <c r="G229" s="172">
        <f t="shared" si="3"/>
        <v>0.65590000000000004</v>
      </c>
      <c r="H229" s="173">
        <f>G229*'2-Calculator'!$G$23</f>
        <v>3558.2575000000002</v>
      </c>
      <c r="I229" s="174" t="s">
        <v>13</v>
      </c>
      <c r="J229" s="174" t="s">
        <v>12</v>
      </c>
      <c r="K229" s="175" t="s">
        <v>380</v>
      </c>
      <c r="L229" s="176" t="s">
        <v>381</v>
      </c>
      <c r="M229" s="258"/>
      <c r="O229" s="177"/>
      <c r="P229" s="165"/>
    </row>
    <row r="230" spans="1:16">
      <c r="A230" s="166" t="s">
        <v>418</v>
      </c>
      <c r="B230" s="167" t="s">
        <v>416</v>
      </c>
      <c r="C230" s="168">
        <v>5.76</v>
      </c>
      <c r="D230" s="169">
        <v>0.67669999999999997</v>
      </c>
      <c r="E230" s="170">
        <v>1.0003</v>
      </c>
      <c r="F230" s="171">
        <v>1</v>
      </c>
      <c r="G230" s="172">
        <f t="shared" si="3"/>
        <v>1.0003</v>
      </c>
      <c r="H230" s="173">
        <f>G230*'2-Calculator'!$G$23</f>
        <v>5426.6274999999996</v>
      </c>
      <c r="I230" s="174" t="s">
        <v>13</v>
      </c>
      <c r="J230" s="174" t="s">
        <v>12</v>
      </c>
      <c r="K230" s="175" t="s">
        <v>380</v>
      </c>
      <c r="L230" s="176" t="s">
        <v>381</v>
      </c>
      <c r="M230" s="258"/>
      <c r="O230" s="177"/>
      <c r="P230" s="165"/>
    </row>
    <row r="231" spans="1:16">
      <c r="A231" s="178" t="s">
        <v>419</v>
      </c>
      <c r="B231" s="179" t="s">
        <v>416</v>
      </c>
      <c r="C231" s="180">
        <v>8.2200000000000006</v>
      </c>
      <c r="D231" s="181">
        <v>1.1740999999999999</v>
      </c>
      <c r="E231" s="182">
        <v>1.7356</v>
      </c>
      <c r="F231" s="183">
        <v>1</v>
      </c>
      <c r="G231" s="182">
        <f t="shared" si="3"/>
        <v>1.7356</v>
      </c>
      <c r="H231" s="184">
        <f>G231*'2-Calculator'!$G$23</f>
        <v>9415.630000000001</v>
      </c>
      <c r="I231" s="185" t="s">
        <v>13</v>
      </c>
      <c r="J231" s="185" t="s">
        <v>12</v>
      </c>
      <c r="K231" s="186" t="s">
        <v>380</v>
      </c>
      <c r="L231" s="187" t="s">
        <v>381</v>
      </c>
      <c r="M231" s="258"/>
      <c r="O231" s="177"/>
      <c r="P231" s="165"/>
    </row>
    <row r="232" spans="1:16">
      <c r="A232" s="188" t="s">
        <v>420</v>
      </c>
      <c r="B232" s="189" t="s">
        <v>421</v>
      </c>
      <c r="C232" s="190">
        <v>1.96</v>
      </c>
      <c r="D232" s="191">
        <v>0.2954</v>
      </c>
      <c r="E232" s="192">
        <v>0.43669999999999998</v>
      </c>
      <c r="F232" s="193">
        <v>1</v>
      </c>
      <c r="G232" s="172">
        <f t="shared" si="3"/>
        <v>0.43669999999999998</v>
      </c>
      <c r="H232" s="173">
        <f>G232*'2-Calculator'!$G$23</f>
        <v>2369.0974999999999</v>
      </c>
      <c r="I232" s="194" t="s">
        <v>13</v>
      </c>
      <c r="J232" s="194" t="s">
        <v>12</v>
      </c>
      <c r="K232" s="195" t="s">
        <v>380</v>
      </c>
      <c r="L232" s="196" t="s">
        <v>381</v>
      </c>
      <c r="M232" s="258"/>
      <c r="O232" s="177"/>
      <c r="P232" s="165"/>
    </row>
    <row r="233" spans="1:16">
      <c r="A233" s="166" t="s">
        <v>422</v>
      </c>
      <c r="B233" s="167" t="s">
        <v>421</v>
      </c>
      <c r="C233" s="168">
        <v>3.62</v>
      </c>
      <c r="D233" s="169">
        <v>0.58379999999999999</v>
      </c>
      <c r="E233" s="170">
        <v>0.86299999999999999</v>
      </c>
      <c r="F233" s="171">
        <v>1</v>
      </c>
      <c r="G233" s="172">
        <f t="shared" si="3"/>
        <v>0.86299999999999999</v>
      </c>
      <c r="H233" s="173">
        <f>G233*'2-Calculator'!$G$23</f>
        <v>4681.7749999999996</v>
      </c>
      <c r="I233" s="174" t="s">
        <v>13</v>
      </c>
      <c r="J233" s="174" t="s">
        <v>12</v>
      </c>
      <c r="K233" s="175" t="s">
        <v>380</v>
      </c>
      <c r="L233" s="176" t="s">
        <v>381</v>
      </c>
      <c r="M233" s="258"/>
      <c r="O233" s="177"/>
      <c r="P233" s="165"/>
    </row>
    <row r="234" spans="1:16">
      <c r="A234" s="166" t="s">
        <v>423</v>
      </c>
      <c r="B234" s="167" t="s">
        <v>421</v>
      </c>
      <c r="C234" s="168">
        <v>5.0999999999999996</v>
      </c>
      <c r="D234" s="169">
        <v>0.8145</v>
      </c>
      <c r="E234" s="170">
        <v>1.204</v>
      </c>
      <c r="F234" s="171">
        <v>1</v>
      </c>
      <c r="G234" s="172">
        <f t="shared" si="3"/>
        <v>1.204</v>
      </c>
      <c r="H234" s="173">
        <f>G234*'2-Calculator'!$G$23</f>
        <v>6531.7</v>
      </c>
      <c r="I234" s="174" t="s">
        <v>13</v>
      </c>
      <c r="J234" s="174" t="s">
        <v>12</v>
      </c>
      <c r="K234" s="175" t="s">
        <v>380</v>
      </c>
      <c r="L234" s="176" t="s">
        <v>381</v>
      </c>
      <c r="M234" s="258"/>
      <c r="O234" s="177"/>
      <c r="P234" s="165"/>
    </row>
    <row r="235" spans="1:16">
      <c r="A235" s="178" t="s">
        <v>424</v>
      </c>
      <c r="B235" s="179" t="s">
        <v>421</v>
      </c>
      <c r="C235" s="180">
        <v>7.13</v>
      </c>
      <c r="D235" s="181">
        <v>1.3581000000000001</v>
      </c>
      <c r="E235" s="182">
        <v>2.0076000000000001</v>
      </c>
      <c r="F235" s="183">
        <v>1</v>
      </c>
      <c r="G235" s="182">
        <f t="shared" si="3"/>
        <v>2.0076000000000001</v>
      </c>
      <c r="H235" s="184">
        <f>G235*'2-Calculator'!$G$23</f>
        <v>10891.23</v>
      </c>
      <c r="I235" s="185" t="s">
        <v>13</v>
      </c>
      <c r="J235" s="185" t="s">
        <v>12</v>
      </c>
      <c r="K235" s="186" t="s">
        <v>380</v>
      </c>
      <c r="L235" s="187" t="s">
        <v>381</v>
      </c>
      <c r="M235" s="258"/>
      <c r="O235" s="177"/>
      <c r="P235" s="165"/>
    </row>
    <row r="236" spans="1:16">
      <c r="A236" s="188" t="s">
        <v>425</v>
      </c>
      <c r="B236" s="189" t="s">
        <v>426</v>
      </c>
      <c r="C236" s="190">
        <v>2.7</v>
      </c>
      <c r="D236" s="191">
        <v>0.49259999999999998</v>
      </c>
      <c r="E236" s="192">
        <v>0.72819999999999996</v>
      </c>
      <c r="F236" s="193">
        <v>1</v>
      </c>
      <c r="G236" s="172">
        <f t="shared" si="3"/>
        <v>0.72819999999999996</v>
      </c>
      <c r="H236" s="173">
        <f>G236*'2-Calculator'!$G$23</f>
        <v>3950.4849999999997</v>
      </c>
      <c r="I236" s="194" t="s">
        <v>13</v>
      </c>
      <c r="J236" s="194" t="s">
        <v>12</v>
      </c>
      <c r="K236" s="195" t="s">
        <v>380</v>
      </c>
      <c r="L236" s="196" t="s">
        <v>381</v>
      </c>
      <c r="M236" s="258"/>
      <c r="O236" s="177"/>
      <c r="P236" s="165"/>
    </row>
    <row r="237" spans="1:16">
      <c r="A237" s="166" t="s">
        <v>427</v>
      </c>
      <c r="B237" s="167" t="s">
        <v>426</v>
      </c>
      <c r="C237" s="168">
        <v>3.5</v>
      </c>
      <c r="D237" s="169">
        <v>0.60309999999999997</v>
      </c>
      <c r="E237" s="170">
        <v>0.89149999999999996</v>
      </c>
      <c r="F237" s="171">
        <v>1</v>
      </c>
      <c r="G237" s="172">
        <f t="shared" si="3"/>
        <v>0.89149999999999996</v>
      </c>
      <c r="H237" s="173">
        <f>G237*'2-Calculator'!$G$23</f>
        <v>4836.3874999999998</v>
      </c>
      <c r="I237" s="174" t="s">
        <v>13</v>
      </c>
      <c r="J237" s="174" t="s">
        <v>12</v>
      </c>
      <c r="K237" s="175" t="s">
        <v>380</v>
      </c>
      <c r="L237" s="176" t="s">
        <v>381</v>
      </c>
      <c r="M237" s="258"/>
      <c r="O237" s="177"/>
      <c r="P237" s="165"/>
    </row>
    <row r="238" spans="1:16">
      <c r="A238" s="166" t="s">
        <v>428</v>
      </c>
      <c r="B238" s="167" t="s">
        <v>426</v>
      </c>
      <c r="C238" s="168">
        <v>4.97</v>
      </c>
      <c r="D238" s="169">
        <v>0.82230000000000003</v>
      </c>
      <c r="E238" s="170">
        <v>1.2156</v>
      </c>
      <c r="F238" s="171">
        <v>1</v>
      </c>
      <c r="G238" s="172">
        <f t="shared" si="3"/>
        <v>1.2156</v>
      </c>
      <c r="H238" s="173">
        <f>G238*'2-Calculator'!$G$23</f>
        <v>6594.63</v>
      </c>
      <c r="I238" s="174" t="s">
        <v>13</v>
      </c>
      <c r="J238" s="174" t="s">
        <v>12</v>
      </c>
      <c r="K238" s="175" t="s">
        <v>380</v>
      </c>
      <c r="L238" s="176" t="s">
        <v>381</v>
      </c>
      <c r="M238" s="258"/>
      <c r="O238" s="177"/>
      <c r="P238" s="165"/>
    </row>
    <row r="239" spans="1:16">
      <c r="A239" s="178" t="s">
        <v>429</v>
      </c>
      <c r="B239" s="179" t="s">
        <v>426</v>
      </c>
      <c r="C239" s="180">
        <v>6.84</v>
      </c>
      <c r="D239" s="181">
        <v>1.1983999999999999</v>
      </c>
      <c r="E239" s="182">
        <v>1.7715000000000001</v>
      </c>
      <c r="F239" s="183">
        <v>1</v>
      </c>
      <c r="G239" s="182">
        <f t="shared" si="3"/>
        <v>1.7715000000000001</v>
      </c>
      <c r="H239" s="184">
        <f>G239*'2-Calculator'!$G$23</f>
        <v>9610.3875000000007</v>
      </c>
      <c r="I239" s="185" t="s">
        <v>13</v>
      </c>
      <c r="J239" s="185" t="s">
        <v>12</v>
      </c>
      <c r="K239" s="186" t="s">
        <v>380</v>
      </c>
      <c r="L239" s="187" t="s">
        <v>381</v>
      </c>
      <c r="M239" s="258"/>
      <c r="O239" s="177"/>
      <c r="P239" s="165"/>
    </row>
    <row r="240" spans="1:16">
      <c r="A240" s="188" t="s">
        <v>430</v>
      </c>
      <c r="B240" s="189" t="s">
        <v>431</v>
      </c>
      <c r="C240" s="190">
        <v>3.24</v>
      </c>
      <c r="D240" s="191">
        <v>0.54830000000000001</v>
      </c>
      <c r="E240" s="192">
        <v>0.8105</v>
      </c>
      <c r="F240" s="193">
        <v>1</v>
      </c>
      <c r="G240" s="172">
        <f t="shared" si="3"/>
        <v>0.8105</v>
      </c>
      <c r="H240" s="173">
        <f>G240*'2-Calculator'!$G$23</f>
        <v>4396.9624999999996</v>
      </c>
      <c r="I240" s="194" t="s">
        <v>13</v>
      </c>
      <c r="J240" s="194" t="s">
        <v>12</v>
      </c>
      <c r="K240" s="195" t="s">
        <v>380</v>
      </c>
      <c r="L240" s="196" t="s">
        <v>381</v>
      </c>
      <c r="M240" s="258"/>
      <c r="O240" s="177"/>
      <c r="P240" s="165"/>
    </row>
    <row r="241" spans="1:16">
      <c r="A241" s="166" t="s">
        <v>432</v>
      </c>
      <c r="B241" s="167" t="s">
        <v>431</v>
      </c>
      <c r="C241" s="168">
        <v>3.67</v>
      </c>
      <c r="D241" s="169">
        <v>0.60399999999999998</v>
      </c>
      <c r="E241" s="170">
        <v>0.89290000000000003</v>
      </c>
      <c r="F241" s="171">
        <v>1</v>
      </c>
      <c r="G241" s="172">
        <f t="shared" si="3"/>
        <v>0.89290000000000003</v>
      </c>
      <c r="H241" s="173">
        <f>G241*'2-Calculator'!$G$23</f>
        <v>4843.9825000000001</v>
      </c>
      <c r="I241" s="174" t="s">
        <v>13</v>
      </c>
      <c r="J241" s="174" t="s">
        <v>12</v>
      </c>
      <c r="K241" s="175" t="s">
        <v>380</v>
      </c>
      <c r="L241" s="176" t="s">
        <v>381</v>
      </c>
      <c r="M241" s="258"/>
      <c r="O241" s="177"/>
      <c r="P241" s="165"/>
    </row>
    <row r="242" spans="1:16">
      <c r="A242" s="166" t="s">
        <v>433</v>
      </c>
      <c r="B242" s="167" t="s">
        <v>431</v>
      </c>
      <c r="C242" s="168">
        <v>5.2</v>
      </c>
      <c r="D242" s="169">
        <v>0.82789999999999997</v>
      </c>
      <c r="E242" s="170">
        <v>1.2238</v>
      </c>
      <c r="F242" s="171">
        <v>1</v>
      </c>
      <c r="G242" s="172">
        <f t="shared" si="3"/>
        <v>1.2238</v>
      </c>
      <c r="H242" s="173">
        <f>G242*'2-Calculator'!$G$23</f>
        <v>6639.1149999999998</v>
      </c>
      <c r="I242" s="174" t="s">
        <v>13</v>
      </c>
      <c r="J242" s="174" t="s">
        <v>12</v>
      </c>
      <c r="K242" s="175" t="s">
        <v>380</v>
      </c>
      <c r="L242" s="176" t="s">
        <v>381</v>
      </c>
      <c r="M242" s="258"/>
      <c r="O242" s="177"/>
      <c r="P242" s="165"/>
    </row>
    <row r="243" spans="1:16">
      <c r="A243" s="178" t="s">
        <v>434</v>
      </c>
      <c r="B243" s="179" t="s">
        <v>431</v>
      </c>
      <c r="C243" s="180">
        <v>8.39</v>
      </c>
      <c r="D243" s="181">
        <v>1.4519</v>
      </c>
      <c r="E243" s="182">
        <v>2.1463000000000001</v>
      </c>
      <c r="F243" s="183">
        <v>1</v>
      </c>
      <c r="G243" s="182">
        <f t="shared" si="3"/>
        <v>2.1463000000000001</v>
      </c>
      <c r="H243" s="184">
        <f>G243*'2-Calculator'!$G$23</f>
        <v>11643.6775</v>
      </c>
      <c r="I243" s="185" t="s">
        <v>13</v>
      </c>
      <c r="J243" s="185" t="s">
        <v>12</v>
      </c>
      <c r="K243" s="186" t="s">
        <v>380</v>
      </c>
      <c r="L243" s="187" t="s">
        <v>381</v>
      </c>
      <c r="M243" s="258"/>
      <c r="O243" s="177"/>
      <c r="P243" s="165"/>
    </row>
    <row r="244" spans="1:16">
      <c r="A244" s="188" t="s">
        <v>435</v>
      </c>
      <c r="B244" s="189" t="s">
        <v>436</v>
      </c>
      <c r="C244" s="190">
        <v>3.51</v>
      </c>
      <c r="D244" s="191">
        <v>0.56840000000000002</v>
      </c>
      <c r="E244" s="192">
        <v>0.84019999999999995</v>
      </c>
      <c r="F244" s="193">
        <v>1</v>
      </c>
      <c r="G244" s="172">
        <f t="shared" si="3"/>
        <v>0.84019999999999995</v>
      </c>
      <c r="H244" s="173">
        <f>G244*'2-Calculator'!$G$23</f>
        <v>4558.085</v>
      </c>
      <c r="I244" s="194" t="s">
        <v>13</v>
      </c>
      <c r="J244" s="194" t="s">
        <v>12</v>
      </c>
      <c r="K244" s="195" t="s">
        <v>380</v>
      </c>
      <c r="L244" s="196" t="s">
        <v>381</v>
      </c>
      <c r="M244" s="258"/>
      <c r="O244" s="177"/>
      <c r="P244" s="165"/>
    </row>
    <row r="245" spans="1:16">
      <c r="A245" s="166" t="s">
        <v>437</v>
      </c>
      <c r="B245" s="167" t="s">
        <v>436</v>
      </c>
      <c r="C245" s="168">
        <v>3.92</v>
      </c>
      <c r="D245" s="169">
        <v>0.65100000000000002</v>
      </c>
      <c r="E245" s="170">
        <v>0.96230000000000004</v>
      </c>
      <c r="F245" s="171">
        <v>1</v>
      </c>
      <c r="G245" s="172">
        <f t="shared" si="3"/>
        <v>0.96230000000000004</v>
      </c>
      <c r="H245" s="173">
        <f>G245*'2-Calculator'!$G$23</f>
        <v>5220.4775</v>
      </c>
      <c r="I245" s="174" t="s">
        <v>13</v>
      </c>
      <c r="J245" s="174" t="s">
        <v>12</v>
      </c>
      <c r="K245" s="175" t="s">
        <v>380</v>
      </c>
      <c r="L245" s="176" t="s">
        <v>381</v>
      </c>
      <c r="M245" s="258"/>
      <c r="O245" s="177"/>
      <c r="P245" s="165"/>
    </row>
    <row r="246" spans="1:16">
      <c r="A246" s="166" t="s">
        <v>438</v>
      </c>
      <c r="B246" s="167" t="s">
        <v>436</v>
      </c>
      <c r="C246" s="168">
        <v>5.73</v>
      </c>
      <c r="D246" s="169">
        <v>0.84760000000000002</v>
      </c>
      <c r="E246" s="170">
        <v>1.2529999999999999</v>
      </c>
      <c r="F246" s="171">
        <v>1</v>
      </c>
      <c r="G246" s="172">
        <f t="shared" si="3"/>
        <v>1.2529999999999999</v>
      </c>
      <c r="H246" s="173">
        <f>G246*'2-Calculator'!$G$23</f>
        <v>6797.5249999999996</v>
      </c>
      <c r="I246" s="174" t="s">
        <v>13</v>
      </c>
      <c r="J246" s="174" t="s">
        <v>12</v>
      </c>
      <c r="K246" s="175" t="s">
        <v>380</v>
      </c>
      <c r="L246" s="176" t="s">
        <v>381</v>
      </c>
      <c r="M246" s="258"/>
      <c r="O246" s="177"/>
      <c r="P246" s="165"/>
    </row>
    <row r="247" spans="1:16">
      <c r="A247" s="178" t="s">
        <v>439</v>
      </c>
      <c r="B247" s="179" t="s">
        <v>436</v>
      </c>
      <c r="C247" s="180">
        <v>8.27</v>
      </c>
      <c r="D247" s="181">
        <v>1.2378</v>
      </c>
      <c r="E247" s="182">
        <v>1.8298000000000001</v>
      </c>
      <c r="F247" s="183">
        <v>1</v>
      </c>
      <c r="G247" s="182">
        <f t="shared" si="3"/>
        <v>1.8298000000000001</v>
      </c>
      <c r="H247" s="184">
        <f>G247*'2-Calculator'!$G$23</f>
        <v>9926.6650000000009</v>
      </c>
      <c r="I247" s="185" t="s">
        <v>13</v>
      </c>
      <c r="J247" s="185" t="s">
        <v>12</v>
      </c>
      <c r="K247" s="186" t="s">
        <v>380</v>
      </c>
      <c r="L247" s="187" t="s">
        <v>381</v>
      </c>
      <c r="M247" s="258"/>
      <c r="O247" s="177"/>
      <c r="P247" s="165"/>
    </row>
    <row r="248" spans="1:16">
      <c r="A248" s="188" t="s">
        <v>440</v>
      </c>
      <c r="B248" s="189" t="s">
        <v>441</v>
      </c>
      <c r="C248" s="190">
        <v>3.53</v>
      </c>
      <c r="D248" s="191">
        <v>0.47820000000000001</v>
      </c>
      <c r="E248" s="192">
        <v>0.70689999999999997</v>
      </c>
      <c r="F248" s="193">
        <v>1</v>
      </c>
      <c r="G248" s="172">
        <f t="shared" si="3"/>
        <v>0.70689999999999997</v>
      </c>
      <c r="H248" s="173">
        <f>G248*'2-Calculator'!$G$23</f>
        <v>3834.9324999999999</v>
      </c>
      <c r="I248" s="194" t="s">
        <v>13</v>
      </c>
      <c r="J248" s="194" t="s">
        <v>12</v>
      </c>
      <c r="K248" s="195" t="s">
        <v>380</v>
      </c>
      <c r="L248" s="196" t="s">
        <v>381</v>
      </c>
      <c r="M248" s="258"/>
      <c r="O248" s="177"/>
      <c r="P248" s="165"/>
    </row>
    <row r="249" spans="1:16">
      <c r="A249" s="166" t="s">
        <v>442</v>
      </c>
      <c r="B249" s="167" t="s">
        <v>441</v>
      </c>
      <c r="C249" s="168">
        <v>4.4400000000000004</v>
      </c>
      <c r="D249" s="169">
        <v>0.6048</v>
      </c>
      <c r="E249" s="170">
        <v>0.89400000000000002</v>
      </c>
      <c r="F249" s="171">
        <v>1</v>
      </c>
      <c r="G249" s="172">
        <f t="shared" si="3"/>
        <v>0.89400000000000002</v>
      </c>
      <c r="H249" s="173">
        <f>G249*'2-Calculator'!$G$23</f>
        <v>4849.95</v>
      </c>
      <c r="I249" s="174" t="s">
        <v>13</v>
      </c>
      <c r="J249" s="174" t="s">
        <v>12</v>
      </c>
      <c r="K249" s="175" t="s">
        <v>380</v>
      </c>
      <c r="L249" s="176" t="s">
        <v>381</v>
      </c>
      <c r="M249" s="258"/>
      <c r="O249" s="177"/>
      <c r="P249" s="165"/>
    </row>
    <row r="250" spans="1:16">
      <c r="A250" s="166" t="s">
        <v>443</v>
      </c>
      <c r="B250" s="167" t="s">
        <v>441</v>
      </c>
      <c r="C250" s="168">
        <v>5.96</v>
      </c>
      <c r="D250" s="169">
        <v>0.80940000000000001</v>
      </c>
      <c r="E250" s="170">
        <v>1.1964999999999999</v>
      </c>
      <c r="F250" s="171">
        <v>1</v>
      </c>
      <c r="G250" s="172">
        <f t="shared" si="3"/>
        <v>1.1964999999999999</v>
      </c>
      <c r="H250" s="173">
        <f>G250*'2-Calculator'!$G$23</f>
        <v>6491.0124999999998</v>
      </c>
      <c r="I250" s="174" t="s">
        <v>13</v>
      </c>
      <c r="J250" s="174" t="s">
        <v>12</v>
      </c>
      <c r="K250" s="175" t="s">
        <v>380</v>
      </c>
      <c r="L250" s="176" t="s">
        <v>381</v>
      </c>
      <c r="M250" s="258"/>
      <c r="O250" s="177"/>
      <c r="P250" s="165"/>
    </row>
    <row r="251" spans="1:16">
      <c r="A251" s="178" t="s">
        <v>444</v>
      </c>
      <c r="B251" s="179" t="s">
        <v>441</v>
      </c>
      <c r="C251" s="180">
        <v>8.26</v>
      </c>
      <c r="D251" s="181">
        <v>1.2202</v>
      </c>
      <c r="E251" s="182">
        <v>1.8038000000000001</v>
      </c>
      <c r="F251" s="183">
        <v>1</v>
      </c>
      <c r="G251" s="182">
        <f t="shared" si="3"/>
        <v>1.8038000000000001</v>
      </c>
      <c r="H251" s="184">
        <f>G251*'2-Calculator'!$G$23</f>
        <v>9785.6149999999998</v>
      </c>
      <c r="I251" s="185" t="s">
        <v>13</v>
      </c>
      <c r="J251" s="185" t="s">
        <v>12</v>
      </c>
      <c r="K251" s="186" t="s">
        <v>380</v>
      </c>
      <c r="L251" s="187" t="s">
        <v>381</v>
      </c>
      <c r="M251" s="258"/>
      <c r="O251" s="177"/>
      <c r="P251" s="165"/>
    </row>
    <row r="252" spans="1:16">
      <c r="A252" s="188" t="s">
        <v>445</v>
      </c>
      <c r="B252" s="189" t="s">
        <v>446</v>
      </c>
      <c r="C252" s="190">
        <v>2.2799999999999998</v>
      </c>
      <c r="D252" s="191">
        <v>0.26800000000000002</v>
      </c>
      <c r="E252" s="192">
        <v>0.3962</v>
      </c>
      <c r="F252" s="193">
        <v>1</v>
      </c>
      <c r="G252" s="172">
        <f t="shared" si="3"/>
        <v>0.3962</v>
      </c>
      <c r="H252" s="173">
        <f>G252*'2-Calculator'!$G$23</f>
        <v>2149.3849999999998</v>
      </c>
      <c r="I252" s="194" t="s">
        <v>13</v>
      </c>
      <c r="J252" s="194" t="s">
        <v>12</v>
      </c>
      <c r="K252" s="195" t="s">
        <v>380</v>
      </c>
      <c r="L252" s="196" t="s">
        <v>381</v>
      </c>
      <c r="M252" s="258"/>
      <c r="O252" s="177"/>
      <c r="P252" s="165"/>
    </row>
    <row r="253" spans="1:16">
      <c r="A253" s="166" t="s">
        <v>447</v>
      </c>
      <c r="B253" s="167" t="s">
        <v>446</v>
      </c>
      <c r="C253" s="168">
        <v>3.01</v>
      </c>
      <c r="D253" s="169">
        <v>0.36930000000000002</v>
      </c>
      <c r="E253" s="170">
        <v>0.54590000000000005</v>
      </c>
      <c r="F253" s="171">
        <v>1</v>
      </c>
      <c r="G253" s="172">
        <f t="shared" si="3"/>
        <v>0.54590000000000005</v>
      </c>
      <c r="H253" s="173">
        <f>G253*'2-Calculator'!$G$23</f>
        <v>2961.5075000000002</v>
      </c>
      <c r="I253" s="174" t="s">
        <v>13</v>
      </c>
      <c r="J253" s="174" t="s">
        <v>12</v>
      </c>
      <c r="K253" s="175" t="s">
        <v>380</v>
      </c>
      <c r="L253" s="176" t="s">
        <v>381</v>
      </c>
      <c r="M253" s="258"/>
      <c r="O253" s="177"/>
      <c r="P253" s="165"/>
    </row>
    <row r="254" spans="1:16">
      <c r="A254" s="166" t="s">
        <v>448</v>
      </c>
      <c r="B254" s="167" t="s">
        <v>446</v>
      </c>
      <c r="C254" s="168">
        <v>4.47</v>
      </c>
      <c r="D254" s="169">
        <v>0.62880000000000003</v>
      </c>
      <c r="E254" s="170">
        <v>0.92949999999999999</v>
      </c>
      <c r="F254" s="171">
        <v>1</v>
      </c>
      <c r="G254" s="172">
        <f t="shared" si="3"/>
        <v>0.92949999999999999</v>
      </c>
      <c r="H254" s="173">
        <f>G254*'2-Calculator'!$G$23</f>
        <v>5042.5375000000004</v>
      </c>
      <c r="I254" s="174" t="s">
        <v>13</v>
      </c>
      <c r="J254" s="174" t="s">
        <v>12</v>
      </c>
      <c r="K254" s="175" t="s">
        <v>380</v>
      </c>
      <c r="L254" s="176" t="s">
        <v>381</v>
      </c>
      <c r="M254" s="258"/>
      <c r="O254" s="177"/>
      <c r="P254" s="165"/>
    </row>
    <row r="255" spans="1:16">
      <c r="A255" s="178" t="s">
        <v>449</v>
      </c>
      <c r="B255" s="179" t="s">
        <v>446</v>
      </c>
      <c r="C255" s="180">
        <v>7.94</v>
      </c>
      <c r="D255" s="181">
        <v>1.2606999999999999</v>
      </c>
      <c r="E255" s="182">
        <v>1.8635999999999999</v>
      </c>
      <c r="F255" s="183">
        <v>1</v>
      </c>
      <c r="G255" s="182">
        <f t="shared" si="3"/>
        <v>1.8635999999999999</v>
      </c>
      <c r="H255" s="184">
        <f>G255*'2-Calculator'!$G$23</f>
        <v>10110.029999999999</v>
      </c>
      <c r="I255" s="185" t="s">
        <v>13</v>
      </c>
      <c r="J255" s="185" t="s">
        <v>12</v>
      </c>
      <c r="K255" s="186" t="s">
        <v>380</v>
      </c>
      <c r="L255" s="187" t="s">
        <v>381</v>
      </c>
      <c r="M255" s="258"/>
      <c r="O255" s="177"/>
      <c r="P255" s="165"/>
    </row>
    <row r="256" spans="1:16">
      <c r="A256" s="188" t="s">
        <v>450</v>
      </c>
      <c r="B256" s="189" t="s">
        <v>451</v>
      </c>
      <c r="C256" s="190">
        <v>2.57</v>
      </c>
      <c r="D256" s="191">
        <v>0.34889999999999999</v>
      </c>
      <c r="E256" s="192">
        <v>0.51580000000000004</v>
      </c>
      <c r="F256" s="193">
        <v>1</v>
      </c>
      <c r="G256" s="172">
        <f t="shared" si="3"/>
        <v>0.51580000000000004</v>
      </c>
      <c r="H256" s="173">
        <f>G256*'2-Calculator'!$G$23</f>
        <v>2798.2150000000001</v>
      </c>
      <c r="I256" s="194" t="s">
        <v>13</v>
      </c>
      <c r="J256" s="194" t="s">
        <v>12</v>
      </c>
      <c r="K256" s="195" t="s">
        <v>380</v>
      </c>
      <c r="L256" s="196" t="s">
        <v>381</v>
      </c>
      <c r="M256" s="258"/>
      <c r="O256" s="177"/>
      <c r="P256" s="165"/>
    </row>
    <row r="257" spans="1:16">
      <c r="A257" s="166" t="s">
        <v>452</v>
      </c>
      <c r="B257" s="167" t="s">
        <v>451</v>
      </c>
      <c r="C257" s="168">
        <v>3.4</v>
      </c>
      <c r="D257" s="169">
        <v>0.4849</v>
      </c>
      <c r="E257" s="170">
        <v>0.71679999999999999</v>
      </c>
      <c r="F257" s="171">
        <v>1</v>
      </c>
      <c r="G257" s="172">
        <f t="shared" si="3"/>
        <v>0.71679999999999999</v>
      </c>
      <c r="H257" s="173">
        <f>G257*'2-Calculator'!$G$23</f>
        <v>3888.64</v>
      </c>
      <c r="I257" s="174" t="s">
        <v>13</v>
      </c>
      <c r="J257" s="174" t="s">
        <v>12</v>
      </c>
      <c r="K257" s="175" t="s">
        <v>380</v>
      </c>
      <c r="L257" s="176" t="s">
        <v>381</v>
      </c>
      <c r="M257" s="258"/>
      <c r="O257" s="177"/>
      <c r="P257" s="165"/>
    </row>
    <row r="258" spans="1:16">
      <c r="A258" s="166" t="s">
        <v>453</v>
      </c>
      <c r="B258" s="167" t="s">
        <v>451</v>
      </c>
      <c r="C258" s="168">
        <v>4.6900000000000004</v>
      </c>
      <c r="D258" s="169">
        <v>0.67149999999999999</v>
      </c>
      <c r="E258" s="170">
        <v>0.99260000000000004</v>
      </c>
      <c r="F258" s="171">
        <v>1</v>
      </c>
      <c r="G258" s="172">
        <f t="shared" si="3"/>
        <v>0.99260000000000004</v>
      </c>
      <c r="H258" s="173">
        <f>G258*'2-Calculator'!$G$23</f>
        <v>5384.8550000000005</v>
      </c>
      <c r="I258" s="174" t="s">
        <v>13</v>
      </c>
      <c r="J258" s="174" t="s">
        <v>12</v>
      </c>
      <c r="K258" s="175" t="s">
        <v>380</v>
      </c>
      <c r="L258" s="176" t="s">
        <v>381</v>
      </c>
      <c r="M258" s="258"/>
      <c r="O258" s="177"/>
      <c r="P258" s="165"/>
    </row>
    <row r="259" spans="1:16">
      <c r="A259" s="178" t="s">
        <v>454</v>
      </c>
      <c r="B259" s="179" t="s">
        <v>451</v>
      </c>
      <c r="C259" s="180">
        <v>6.85</v>
      </c>
      <c r="D259" s="181">
        <v>1.0288999999999999</v>
      </c>
      <c r="E259" s="182">
        <v>1.5209999999999999</v>
      </c>
      <c r="F259" s="183">
        <v>1</v>
      </c>
      <c r="G259" s="182">
        <f t="shared" si="3"/>
        <v>1.5209999999999999</v>
      </c>
      <c r="H259" s="184">
        <f>G259*'2-Calculator'!$G$23</f>
        <v>8251.4249999999993</v>
      </c>
      <c r="I259" s="185" t="s">
        <v>13</v>
      </c>
      <c r="J259" s="185" t="s">
        <v>12</v>
      </c>
      <c r="K259" s="186" t="s">
        <v>380</v>
      </c>
      <c r="L259" s="187" t="s">
        <v>381</v>
      </c>
      <c r="M259" s="258"/>
      <c r="O259" s="177"/>
      <c r="P259" s="165"/>
    </row>
    <row r="260" spans="1:16">
      <c r="A260" s="188" t="s">
        <v>455</v>
      </c>
      <c r="B260" s="189" t="s">
        <v>456</v>
      </c>
      <c r="C260" s="190">
        <v>2.83</v>
      </c>
      <c r="D260" s="191">
        <v>0.42130000000000001</v>
      </c>
      <c r="E260" s="192">
        <v>0.62280000000000002</v>
      </c>
      <c r="F260" s="193">
        <v>1</v>
      </c>
      <c r="G260" s="172">
        <f t="shared" si="3"/>
        <v>0.62280000000000002</v>
      </c>
      <c r="H260" s="173">
        <f>G260*'2-Calculator'!$G$23</f>
        <v>3378.69</v>
      </c>
      <c r="I260" s="194" t="s">
        <v>13</v>
      </c>
      <c r="J260" s="194" t="s">
        <v>12</v>
      </c>
      <c r="K260" s="195" t="s">
        <v>380</v>
      </c>
      <c r="L260" s="196" t="s">
        <v>381</v>
      </c>
      <c r="M260" s="258"/>
      <c r="O260" s="177"/>
      <c r="P260" s="165"/>
    </row>
    <row r="261" spans="1:16">
      <c r="A261" s="166" t="s">
        <v>457</v>
      </c>
      <c r="B261" s="167" t="s">
        <v>456</v>
      </c>
      <c r="C261" s="168">
        <v>3.35</v>
      </c>
      <c r="D261" s="169">
        <v>0.49980000000000002</v>
      </c>
      <c r="E261" s="170">
        <v>0.73880000000000001</v>
      </c>
      <c r="F261" s="171">
        <v>1</v>
      </c>
      <c r="G261" s="172">
        <f t="shared" si="3"/>
        <v>0.73880000000000001</v>
      </c>
      <c r="H261" s="173">
        <f>G261*'2-Calculator'!$G$23</f>
        <v>4007.9900000000002</v>
      </c>
      <c r="I261" s="174" t="s">
        <v>13</v>
      </c>
      <c r="J261" s="174" t="s">
        <v>12</v>
      </c>
      <c r="K261" s="175" t="s">
        <v>380</v>
      </c>
      <c r="L261" s="176" t="s">
        <v>381</v>
      </c>
      <c r="M261" s="258"/>
      <c r="O261" s="177"/>
      <c r="P261" s="165"/>
    </row>
    <row r="262" spans="1:16">
      <c r="A262" s="166" t="s">
        <v>458</v>
      </c>
      <c r="B262" s="167" t="s">
        <v>456</v>
      </c>
      <c r="C262" s="168">
        <v>4.26</v>
      </c>
      <c r="D262" s="169">
        <v>0.62509999999999999</v>
      </c>
      <c r="E262" s="170">
        <v>0.92400000000000004</v>
      </c>
      <c r="F262" s="171">
        <v>1</v>
      </c>
      <c r="G262" s="172">
        <f t="shared" si="3"/>
        <v>0.92400000000000004</v>
      </c>
      <c r="H262" s="173">
        <f>G262*'2-Calculator'!$G$23</f>
        <v>5012.7</v>
      </c>
      <c r="I262" s="174" t="s">
        <v>13</v>
      </c>
      <c r="J262" s="174" t="s">
        <v>12</v>
      </c>
      <c r="K262" s="175" t="s">
        <v>380</v>
      </c>
      <c r="L262" s="176" t="s">
        <v>381</v>
      </c>
      <c r="M262" s="258"/>
      <c r="O262" s="177"/>
      <c r="P262" s="165"/>
    </row>
    <row r="263" spans="1:16">
      <c r="A263" s="178" t="s">
        <v>459</v>
      </c>
      <c r="B263" s="179" t="s">
        <v>456</v>
      </c>
      <c r="C263" s="180">
        <v>6.05</v>
      </c>
      <c r="D263" s="181">
        <v>0.89810000000000001</v>
      </c>
      <c r="E263" s="182">
        <v>1.3275999999999999</v>
      </c>
      <c r="F263" s="183">
        <v>1</v>
      </c>
      <c r="G263" s="182">
        <f t="shared" si="3"/>
        <v>1.3275999999999999</v>
      </c>
      <c r="H263" s="184">
        <f>G263*'2-Calculator'!$G$23</f>
        <v>7202.23</v>
      </c>
      <c r="I263" s="185" t="s">
        <v>13</v>
      </c>
      <c r="J263" s="185" t="s">
        <v>12</v>
      </c>
      <c r="K263" s="186" t="s">
        <v>380</v>
      </c>
      <c r="L263" s="187" t="s">
        <v>381</v>
      </c>
      <c r="M263" s="258"/>
      <c r="O263" s="177"/>
      <c r="P263" s="165"/>
    </row>
    <row r="264" spans="1:16">
      <c r="A264" s="188" t="s">
        <v>460</v>
      </c>
      <c r="B264" s="189" t="s">
        <v>461</v>
      </c>
      <c r="C264" s="190">
        <v>1.78</v>
      </c>
      <c r="D264" s="191">
        <v>0.3049</v>
      </c>
      <c r="E264" s="192">
        <v>0.45069999999999999</v>
      </c>
      <c r="F264" s="193">
        <v>1</v>
      </c>
      <c r="G264" s="172">
        <f t="shared" si="3"/>
        <v>0.45069999999999999</v>
      </c>
      <c r="H264" s="173">
        <f>G264*'2-Calculator'!$G$23</f>
        <v>2445.0475000000001</v>
      </c>
      <c r="I264" s="194" t="s">
        <v>13</v>
      </c>
      <c r="J264" s="194" t="s">
        <v>12</v>
      </c>
      <c r="K264" s="195" t="s">
        <v>380</v>
      </c>
      <c r="L264" s="196" t="s">
        <v>381</v>
      </c>
      <c r="M264" s="258"/>
      <c r="O264" s="177"/>
      <c r="P264" s="165"/>
    </row>
    <row r="265" spans="1:16">
      <c r="A265" s="166" t="s">
        <v>462</v>
      </c>
      <c r="B265" s="167" t="s">
        <v>461</v>
      </c>
      <c r="C265" s="168">
        <v>2.64</v>
      </c>
      <c r="D265" s="169">
        <v>0.41949999999999998</v>
      </c>
      <c r="E265" s="170">
        <v>0.62009999999999998</v>
      </c>
      <c r="F265" s="171">
        <v>1</v>
      </c>
      <c r="G265" s="172">
        <f t="shared" si="3"/>
        <v>0.62009999999999998</v>
      </c>
      <c r="H265" s="173">
        <f>G265*'2-Calculator'!$G$23</f>
        <v>3364.0425</v>
      </c>
      <c r="I265" s="174" t="s">
        <v>13</v>
      </c>
      <c r="J265" s="174" t="s">
        <v>12</v>
      </c>
      <c r="K265" s="175" t="s">
        <v>380</v>
      </c>
      <c r="L265" s="176" t="s">
        <v>381</v>
      </c>
      <c r="M265" s="258"/>
      <c r="O265" s="177"/>
      <c r="P265" s="165"/>
    </row>
    <row r="266" spans="1:16">
      <c r="A266" s="166" t="s">
        <v>463</v>
      </c>
      <c r="B266" s="167" t="s">
        <v>461</v>
      </c>
      <c r="C266" s="168">
        <v>3.64</v>
      </c>
      <c r="D266" s="169">
        <v>0.59460000000000002</v>
      </c>
      <c r="E266" s="170">
        <v>0.879</v>
      </c>
      <c r="F266" s="171">
        <v>1</v>
      </c>
      <c r="G266" s="172">
        <f t="shared" si="3"/>
        <v>0.879</v>
      </c>
      <c r="H266" s="173">
        <f>G266*'2-Calculator'!$G$23</f>
        <v>4768.5749999999998</v>
      </c>
      <c r="I266" s="174" t="s">
        <v>13</v>
      </c>
      <c r="J266" s="174" t="s">
        <v>12</v>
      </c>
      <c r="K266" s="175" t="s">
        <v>380</v>
      </c>
      <c r="L266" s="176" t="s">
        <v>381</v>
      </c>
      <c r="M266" s="258"/>
      <c r="O266" s="177"/>
      <c r="P266" s="165"/>
    </row>
    <row r="267" spans="1:16">
      <c r="A267" s="178" t="s">
        <v>464</v>
      </c>
      <c r="B267" s="179" t="s">
        <v>461</v>
      </c>
      <c r="C267" s="180">
        <v>5.0999999999999996</v>
      </c>
      <c r="D267" s="181">
        <v>0.93340000000000001</v>
      </c>
      <c r="E267" s="182">
        <v>1.3797999999999999</v>
      </c>
      <c r="F267" s="183">
        <v>1</v>
      </c>
      <c r="G267" s="182">
        <f t="shared" si="3"/>
        <v>1.3797999999999999</v>
      </c>
      <c r="H267" s="184">
        <f>G267*'2-Calculator'!$G$23</f>
        <v>7485.415</v>
      </c>
      <c r="I267" s="185" t="s">
        <v>13</v>
      </c>
      <c r="J267" s="185" t="s">
        <v>12</v>
      </c>
      <c r="K267" s="186" t="s">
        <v>380</v>
      </c>
      <c r="L267" s="187" t="s">
        <v>381</v>
      </c>
      <c r="M267" s="258"/>
      <c r="O267" s="177"/>
      <c r="P267" s="165"/>
    </row>
    <row r="268" spans="1:16">
      <c r="A268" s="188" t="s">
        <v>465</v>
      </c>
      <c r="B268" s="189" t="s">
        <v>466</v>
      </c>
      <c r="C268" s="190">
        <v>3</v>
      </c>
      <c r="D268" s="191">
        <v>0.4995</v>
      </c>
      <c r="E268" s="192">
        <v>0.73839999999999995</v>
      </c>
      <c r="F268" s="193">
        <v>1</v>
      </c>
      <c r="G268" s="172">
        <f t="shared" si="3"/>
        <v>0.73839999999999995</v>
      </c>
      <c r="H268" s="173">
        <f>G268*'2-Calculator'!$G$23</f>
        <v>4005.8199999999997</v>
      </c>
      <c r="I268" s="194" t="s">
        <v>13</v>
      </c>
      <c r="J268" s="194" t="s">
        <v>12</v>
      </c>
      <c r="K268" s="195" t="s">
        <v>380</v>
      </c>
      <c r="L268" s="196" t="s">
        <v>381</v>
      </c>
      <c r="M268" s="258"/>
      <c r="O268" s="177"/>
      <c r="P268" s="165"/>
    </row>
    <row r="269" spans="1:16">
      <c r="A269" s="166" t="s">
        <v>467</v>
      </c>
      <c r="B269" s="167" t="s">
        <v>466</v>
      </c>
      <c r="C269" s="168">
        <v>3.63</v>
      </c>
      <c r="D269" s="169">
        <v>0.5524</v>
      </c>
      <c r="E269" s="170">
        <v>0.81659999999999999</v>
      </c>
      <c r="F269" s="171">
        <v>1</v>
      </c>
      <c r="G269" s="172">
        <f t="shared" si="3"/>
        <v>0.81659999999999999</v>
      </c>
      <c r="H269" s="173">
        <f>G269*'2-Calculator'!$G$23</f>
        <v>4430.0550000000003</v>
      </c>
      <c r="I269" s="174" t="s">
        <v>13</v>
      </c>
      <c r="J269" s="174" t="s">
        <v>12</v>
      </c>
      <c r="K269" s="175" t="s">
        <v>380</v>
      </c>
      <c r="L269" s="176" t="s">
        <v>381</v>
      </c>
      <c r="M269" s="258"/>
      <c r="O269" s="177"/>
      <c r="P269" s="165"/>
    </row>
    <row r="270" spans="1:16">
      <c r="A270" s="166" t="s">
        <v>468</v>
      </c>
      <c r="B270" s="167" t="s">
        <v>466</v>
      </c>
      <c r="C270" s="168">
        <v>5.14</v>
      </c>
      <c r="D270" s="169">
        <v>0.71779999999999999</v>
      </c>
      <c r="E270" s="170">
        <v>1.0610999999999999</v>
      </c>
      <c r="F270" s="171">
        <v>1</v>
      </c>
      <c r="G270" s="172">
        <f t="shared" si="3"/>
        <v>1.0610999999999999</v>
      </c>
      <c r="H270" s="173">
        <f>G270*'2-Calculator'!$G$23</f>
        <v>5756.4674999999997</v>
      </c>
      <c r="I270" s="174" t="s">
        <v>13</v>
      </c>
      <c r="J270" s="174" t="s">
        <v>12</v>
      </c>
      <c r="K270" s="175" t="s">
        <v>380</v>
      </c>
      <c r="L270" s="176" t="s">
        <v>381</v>
      </c>
      <c r="M270" s="258"/>
      <c r="O270" s="177"/>
      <c r="P270" s="165"/>
    </row>
    <row r="271" spans="1:16">
      <c r="A271" s="178" t="s">
        <v>469</v>
      </c>
      <c r="B271" s="179" t="s">
        <v>466</v>
      </c>
      <c r="C271" s="180">
        <v>7.84</v>
      </c>
      <c r="D271" s="181">
        <v>1.0883</v>
      </c>
      <c r="E271" s="182">
        <v>1.6088</v>
      </c>
      <c r="F271" s="183">
        <v>1</v>
      </c>
      <c r="G271" s="182">
        <f t="shared" si="3"/>
        <v>1.6088</v>
      </c>
      <c r="H271" s="184">
        <f>G271*'2-Calculator'!$G$23</f>
        <v>8727.74</v>
      </c>
      <c r="I271" s="185" t="s">
        <v>13</v>
      </c>
      <c r="J271" s="185" t="s">
        <v>12</v>
      </c>
      <c r="K271" s="186" t="s">
        <v>380</v>
      </c>
      <c r="L271" s="187" t="s">
        <v>381</v>
      </c>
      <c r="M271" s="258"/>
      <c r="O271" s="177"/>
      <c r="P271" s="165"/>
    </row>
    <row r="272" spans="1:16">
      <c r="A272" s="188" t="s">
        <v>470</v>
      </c>
      <c r="B272" s="189" t="s">
        <v>471</v>
      </c>
      <c r="C272" s="190">
        <v>2.58</v>
      </c>
      <c r="D272" s="191">
        <v>0.37640000000000001</v>
      </c>
      <c r="E272" s="192">
        <v>0.55640000000000001</v>
      </c>
      <c r="F272" s="193">
        <v>1</v>
      </c>
      <c r="G272" s="172">
        <f t="shared" si="3"/>
        <v>0.55640000000000001</v>
      </c>
      <c r="H272" s="173">
        <f>G272*'2-Calculator'!$G$23</f>
        <v>3018.4700000000003</v>
      </c>
      <c r="I272" s="194" t="s">
        <v>13</v>
      </c>
      <c r="J272" s="194" t="s">
        <v>12</v>
      </c>
      <c r="K272" s="195" t="s">
        <v>380</v>
      </c>
      <c r="L272" s="196" t="s">
        <v>381</v>
      </c>
      <c r="M272" s="258"/>
      <c r="O272" s="177"/>
      <c r="P272" s="165"/>
    </row>
    <row r="273" spans="1:16">
      <c r="A273" s="166" t="s">
        <v>472</v>
      </c>
      <c r="B273" s="167" t="s">
        <v>471</v>
      </c>
      <c r="C273" s="168">
        <v>3.42</v>
      </c>
      <c r="D273" s="169">
        <v>0.51849999999999996</v>
      </c>
      <c r="E273" s="170">
        <v>0.76649999999999996</v>
      </c>
      <c r="F273" s="171">
        <v>1</v>
      </c>
      <c r="G273" s="172">
        <f t="shared" si="3"/>
        <v>0.76649999999999996</v>
      </c>
      <c r="H273" s="173">
        <f>G273*'2-Calculator'!$G$23</f>
        <v>4158.2624999999998</v>
      </c>
      <c r="I273" s="174" t="s">
        <v>13</v>
      </c>
      <c r="J273" s="174" t="s">
        <v>12</v>
      </c>
      <c r="K273" s="175" t="s">
        <v>380</v>
      </c>
      <c r="L273" s="176" t="s">
        <v>381</v>
      </c>
      <c r="M273" s="258"/>
      <c r="O273" s="177"/>
      <c r="P273" s="165"/>
    </row>
    <row r="274" spans="1:16">
      <c r="A274" s="166" t="s">
        <v>473</v>
      </c>
      <c r="B274" s="167" t="s">
        <v>471</v>
      </c>
      <c r="C274" s="168">
        <v>4.8600000000000003</v>
      </c>
      <c r="D274" s="169">
        <v>0.72270000000000001</v>
      </c>
      <c r="E274" s="170">
        <v>1.0683</v>
      </c>
      <c r="F274" s="171">
        <v>1</v>
      </c>
      <c r="G274" s="172">
        <f t="shared" si="3"/>
        <v>1.0683</v>
      </c>
      <c r="H274" s="173">
        <f>G274*'2-Calculator'!$G$23</f>
        <v>5795.5275000000001</v>
      </c>
      <c r="I274" s="174" t="s">
        <v>13</v>
      </c>
      <c r="J274" s="174" t="s">
        <v>12</v>
      </c>
      <c r="K274" s="175" t="s">
        <v>380</v>
      </c>
      <c r="L274" s="176" t="s">
        <v>381</v>
      </c>
      <c r="M274" s="258"/>
      <c r="O274" s="177"/>
      <c r="P274" s="165"/>
    </row>
    <row r="275" spans="1:16">
      <c r="A275" s="178" t="s">
        <v>474</v>
      </c>
      <c r="B275" s="179" t="s">
        <v>471</v>
      </c>
      <c r="C275" s="180">
        <v>7.3</v>
      </c>
      <c r="D275" s="181">
        <v>1.1009</v>
      </c>
      <c r="E275" s="182">
        <v>1.6274</v>
      </c>
      <c r="F275" s="183">
        <v>1</v>
      </c>
      <c r="G275" s="182">
        <f t="shared" si="3"/>
        <v>1.6274</v>
      </c>
      <c r="H275" s="184">
        <f>G275*'2-Calculator'!$G$23</f>
        <v>8828.6450000000004</v>
      </c>
      <c r="I275" s="185" t="s">
        <v>13</v>
      </c>
      <c r="J275" s="185" t="s">
        <v>12</v>
      </c>
      <c r="K275" s="186" t="s">
        <v>380</v>
      </c>
      <c r="L275" s="187" t="s">
        <v>381</v>
      </c>
      <c r="M275" s="258"/>
      <c r="O275" s="177"/>
      <c r="P275" s="165"/>
    </row>
    <row r="276" spans="1:16">
      <c r="A276" s="188" t="s">
        <v>475</v>
      </c>
      <c r="B276" s="189" t="s">
        <v>476</v>
      </c>
      <c r="C276" s="190">
        <v>2.25</v>
      </c>
      <c r="D276" s="191">
        <v>0.36670000000000003</v>
      </c>
      <c r="E276" s="192">
        <v>0.54210000000000003</v>
      </c>
      <c r="F276" s="193">
        <v>1</v>
      </c>
      <c r="G276" s="172">
        <f t="shared" si="3"/>
        <v>0.54210000000000003</v>
      </c>
      <c r="H276" s="173">
        <f>G276*'2-Calculator'!$G$23</f>
        <v>2940.8924999999999</v>
      </c>
      <c r="I276" s="194" t="s">
        <v>13</v>
      </c>
      <c r="J276" s="194" t="s">
        <v>12</v>
      </c>
      <c r="K276" s="195" t="s">
        <v>380</v>
      </c>
      <c r="L276" s="196" t="s">
        <v>381</v>
      </c>
      <c r="M276" s="258"/>
      <c r="O276" s="177"/>
      <c r="P276" s="165"/>
    </row>
    <row r="277" spans="1:16">
      <c r="A277" s="166" t="s">
        <v>477</v>
      </c>
      <c r="B277" s="167" t="s">
        <v>476</v>
      </c>
      <c r="C277" s="168">
        <v>3.01</v>
      </c>
      <c r="D277" s="169">
        <v>0.48599999999999999</v>
      </c>
      <c r="E277" s="170">
        <v>0.71840000000000004</v>
      </c>
      <c r="F277" s="171">
        <v>1</v>
      </c>
      <c r="G277" s="172">
        <f t="shared" ref="G277:G340" si="4">ROUND(E277*F277,4)</f>
        <v>0.71840000000000004</v>
      </c>
      <c r="H277" s="173">
        <f>G277*'2-Calculator'!$G$23</f>
        <v>3897.32</v>
      </c>
      <c r="I277" s="174" t="s">
        <v>13</v>
      </c>
      <c r="J277" s="174" t="s">
        <v>12</v>
      </c>
      <c r="K277" s="175" t="s">
        <v>380</v>
      </c>
      <c r="L277" s="176" t="s">
        <v>381</v>
      </c>
      <c r="M277" s="258"/>
      <c r="O277" s="177"/>
      <c r="P277" s="165"/>
    </row>
    <row r="278" spans="1:16">
      <c r="A278" s="166" t="s">
        <v>478</v>
      </c>
      <c r="B278" s="167" t="s">
        <v>476</v>
      </c>
      <c r="C278" s="168">
        <v>4.1900000000000004</v>
      </c>
      <c r="D278" s="169">
        <v>0.63400000000000001</v>
      </c>
      <c r="E278" s="170">
        <v>0.93720000000000003</v>
      </c>
      <c r="F278" s="171">
        <v>1</v>
      </c>
      <c r="G278" s="172">
        <f t="shared" si="4"/>
        <v>0.93720000000000003</v>
      </c>
      <c r="H278" s="173">
        <f>G278*'2-Calculator'!$G$23</f>
        <v>5084.3100000000004</v>
      </c>
      <c r="I278" s="174" t="s">
        <v>13</v>
      </c>
      <c r="J278" s="174" t="s">
        <v>12</v>
      </c>
      <c r="K278" s="175" t="s">
        <v>380</v>
      </c>
      <c r="L278" s="176" t="s">
        <v>381</v>
      </c>
      <c r="M278" s="258"/>
      <c r="O278" s="177"/>
      <c r="P278" s="165"/>
    </row>
    <row r="279" spans="1:16">
      <c r="A279" s="178" t="s">
        <v>479</v>
      </c>
      <c r="B279" s="179" t="s">
        <v>476</v>
      </c>
      <c r="C279" s="180">
        <v>7.17</v>
      </c>
      <c r="D279" s="181">
        <v>1.0306999999999999</v>
      </c>
      <c r="E279" s="182">
        <v>1.5236000000000001</v>
      </c>
      <c r="F279" s="183">
        <v>1</v>
      </c>
      <c r="G279" s="182">
        <f t="shared" si="4"/>
        <v>1.5236000000000001</v>
      </c>
      <c r="H279" s="184">
        <f>G279*'2-Calculator'!$G$23</f>
        <v>8265.5300000000007</v>
      </c>
      <c r="I279" s="185" t="s">
        <v>13</v>
      </c>
      <c r="J279" s="185" t="s">
        <v>12</v>
      </c>
      <c r="K279" s="186" t="s">
        <v>380</v>
      </c>
      <c r="L279" s="187" t="s">
        <v>381</v>
      </c>
      <c r="M279" s="258"/>
      <c r="O279" s="177"/>
      <c r="P279" s="165"/>
    </row>
    <row r="280" spans="1:16">
      <c r="A280" s="188" t="s">
        <v>480</v>
      </c>
      <c r="B280" s="189" t="s">
        <v>481</v>
      </c>
      <c r="C280" s="190">
        <v>2.29</v>
      </c>
      <c r="D280" s="191">
        <v>0.36990000000000001</v>
      </c>
      <c r="E280" s="192">
        <v>0.54679999999999995</v>
      </c>
      <c r="F280" s="193">
        <v>1</v>
      </c>
      <c r="G280" s="172">
        <f t="shared" si="4"/>
        <v>0.54679999999999995</v>
      </c>
      <c r="H280" s="173">
        <f>G280*'2-Calculator'!$G$23</f>
        <v>2966.39</v>
      </c>
      <c r="I280" s="194" t="s">
        <v>13</v>
      </c>
      <c r="J280" s="194" t="s">
        <v>12</v>
      </c>
      <c r="K280" s="195" t="s">
        <v>380</v>
      </c>
      <c r="L280" s="196" t="s">
        <v>381</v>
      </c>
      <c r="M280" s="258"/>
      <c r="O280" s="177"/>
      <c r="P280" s="165"/>
    </row>
    <row r="281" spans="1:16">
      <c r="A281" s="166" t="s">
        <v>482</v>
      </c>
      <c r="B281" s="167" t="s">
        <v>481</v>
      </c>
      <c r="C281" s="168">
        <v>2.81</v>
      </c>
      <c r="D281" s="169">
        <v>0.44569999999999999</v>
      </c>
      <c r="E281" s="170">
        <v>0.65890000000000004</v>
      </c>
      <c r="F281" s="171">
        <v>1</v>
      </c>
      <c r="G281" s="172">
        <f t="shared" si="4"/>
        <v>0.65890000000000004</v>
      </c>
      <c r="H281" s="173">
        <f>G281*'2-Calculator'!$G$23</f>
        <v>3574.5325000000003</v>
      </c>
      <c r="I281" s="174" t="s">
        <v>13</v>
      </c>
      <c r="J281" s="174" t="s">
        <v>12</v>
      </c>
      <c r="K281" s="175" t="s">
        <v>380</v>
      </c>
      <c r="L281" s="176" t="s">
        <v>381</v>
      </c>
      <c r="M281" s="258"/>
      <c r="O281" s="177"/>
      <c r="P281" s="165"/>
    </row>
    <row r="282" spans="1:16">
      <c r="A282" s="166" t="s">
        <v>483</v>
      </c>
      <c r="B282" s="167" t="s">
        <v>481</v>
      </c>
      <c r="C282" s="168">
        <v>3.66</v>
      </c>
      <c r="D282" s="169">
        <v>0.56469999999999998</v>
      </c>
      <c r="E282" s="170">
        <v>0.83479999999999999</v>
      </c>
      <c r="F282" s="171">
        <v>1</v>
      </c>
      <c r="G282" s="172">
        <f t="shared" si="4"/>
        <v>0.83479999999999999</v>
      </c>
      <c r="H282" s="173">
        <f>G282*'2-Calculator'!$G$23</f>
        <v>4528.79</v>
      </c>
      <c r="I282" s="174" t="s">
        <v>13</v>
      </c>
      <c r="J282" s="174" t="s">
        <v>12</v>
      </c>
      <c r="K282" s="175" t="s">
        <v>380</v>
      </c>
      <c r="L282" s="176" t="s">
        <v>381</v>
      </c>
      <c r="M282" s="258"/>
      <c r="O282" s="177"/>
      <c r="P282" s="165"/>
    </row>
    <row r="283" spans="1:16">
      <c r="A283" s="178" t="s">
        <v>484</v>
      </c>
      <c r="B283" s="179" t="s">
        <v>481</v>
      </c>
      <c r="C283" s="180">
        <v>5.46</v>
      </c>
      <c r="D283" s="181">
        <v>0.90180000000000005</v>
      </c>
      <c r="E283" s="182">
        <v>1.3331</v>
      </c>
      <c r="F283" s="183">
        <v>1</v>
      </c>
      <c r="G283" s="182">
        <f t="shared" si="4"/>
        <v>1.3331</v>
      </c>
      <c r="H283" s="184">
        <f>G283*'2-Calculator'!$G$23</f>
        <v>7232.0675000000001</v>
      </c>
      <c r="I283" s="185" t="s">
        <v>13</v>
      </c>
      <c r="J283" s="185" t="s">
        <v>12</v>
      </c>
      <c r="K283" s="186" t="s">
        <v>380</v>
      </c>
      <c r="L283" s="187" t="s">
        <v>381</v>
      </c>
      <c r="M283" s="258"/>
      <c r="O283" s="177"/>
      <c r="P283" s="165"/>
    </row>
    <row r="284" spans="1:16">
      <c r="A284" s="188" t="s">
        <v>485</v>
      </c>
      <c r="B284" s="189" t="s">
        <v>486</v>
      </c>
      <c r="C284" s="190">
        <v>5.46</v>
      </c>
      <c r="D284" s="191">
        <v>3.0609999999999999</v>
      </c>
      <c r="E284" s="192">
        <v>4.5248999999999997</v>
      </c>
      <c r="F284" s="193">
        <v>1</v>
      </c>
      <c r="G284" s="172">
        <f t="shared" si="4"/>
        <v>4.5248999999999997</v>
      </c>
      <c r="H284" s="173">
        <f>G284*'2-Calculator'!$G$23</f>
        <v>24547.582499999997</v>
      </c>
      <c r="I284" s="194" t="s">
        <v>13</v>
      </c>
      <c r="J284" s="194" t="s">
        <v>12</v>
      </c>
      <c r="K284" s="195" t="s">
        <v>152</v>
      </c>
      <c r="L284" s="196" t="s">
        <v>487</v>
      </c>
      <c r="M284" s="258"/>
      <c r="O284" s="177"/>
      <c r="P284" s="165"/>
    </row>
    <row r="285" spans="1:16">
      <c r="A285" s="166" t="s">
        <v>488</v>
      </c>
      <c r="B285" s="167" t="s">
        <v>486</v>
      </c>
      <c r="C285" s="168">
        <v>6.53</v>
      </c>
      <c r="D285" s="169">
        <v>3.4784999999999999</v>
      </c>
      <c r="E285" s="170">
        <v>5.1421000000000001</v>
      </c>
      <c r="F285" s="171">
        <v>1</v>
      </c>
      <c r="G285" s="172">
        <f t="shared" si="4"/>
        <v>5.1421000000000001</v>
      </c>
      <c r="H285" s="173">
        <f>G285*'2-Calculator'!$G$23</f>
        <v>27895.892500000002</v>
      </c>
      <c r="I285" s="174" t="s">
        <v>13</v>
      </c>
      <c r="J285" s="174" t="s">
        <v>12</v>
      </c>
      <c r="K285" s="175" t="s">
        <v>152</v>
      </c>
      <c r="L285" s="176" t="s">
        <v>487</v>
      </c>
      <c r="M285" s="258"/>
      <c r="O285" s="177"/>
      <c r="P285" s="165"/>
    </row>
    <row r="286" spans="1:16">
      <c r="A286" s="166" t="s">
        <v>489</v>
      </c>
      <c r="B286" s="167" t="s">
        <v>486</v>
      </c>
      <c r="C286" s="168">
        <v>9.64</v>
      </c>
      <c r="D286" s="169">
        <v>4.5242000000000004</v>
      </c>
      <c r="E286" s="170">
        <v>6.6879</v>
      </c>
      <c r="F286" s="171">
        <v>1</v>
      </c>
      <c r="G286" s="172">
        <f t="shared" si="4"/>
        <v>6.6879</v>
      </c>
      <c r="H286" s="173">
        <f>G286*'2-Calculator'!$G$23</f>
        <v>36281.857499999998</v>
      </c>
      <c r="I286" s="174" t="s">
        <v>13</v>
      </c>
      <c r="J286" s="174" t="s">
        <v>12</v>
      </c>
      <c r="K286" s="175" t="s">
        <v>152</v>
      </c>
      <c r="L286" s="176" t="s">
        <v>487</v>
      </c>
      <c r="M286" s="258"/>
      <c r="O286" s="177"/>
      <c r="P286" s="165"/>
    </row>
    <row r="287" spans="1:16">
      <c r="A287" s="178" t="s">
        <v>490</v>
      </c>
      <c r="B287" s="179" t="s">
        <v>486</v>
      </c>
      <c r="C287" s="180">
        <v>22.16</v>
      </c>
      <c r="D287" s="181">
        <v>7.6779000000000002</v>
      </c>
      <c r="E287" s="182">
        <v>11.3498</v>
      </c>
      <c r="F287" s="183">
        <v>1</v>
      </c>
      <c r="G287" s="182">
        <f t="shared" si="4"/>
        <v>11.3498</v>
      </c>
      <c r="H287" s="184">
        <f>G287*'2-Calculator'!$G$23</f>
        <v>61572.665000000001</v>
      </c>
      <c r="I287" s="185" t="s">
        <v>13</v>
      </c>
      <c r="J287" s="185" t="s">
        <v>12</v>
      </c>
      <c r="K287" s="186" t="s">
        <v>152</v>
      </c>
      <c r="L287" s="187" t="s">
        <v>487</v>
      </c>
      <c r="M287" s="258"/>
      <c r="O287" s="177"/>
      <c r="P287" s="165"/>
    </row>
    <row r="288" spans="1:16">
      <c r="A288" s="188" t="s">
        <v>491</v>
      </c>
      <c r="B288" s="189" t="s">
        <v>492</v>
      </c>
      <c r="C288" s="190">
        <v>3.95</v>
      </c>
      <c r="D288" s="191">
        <v>3.2431999999999999</v>
      </c>
      <c r="E288" s="192">
        <v>4.7942</v>
      </c>
      <c r="F288" s="193">
        <v>1</v>
      </c>
      <c r="G288" s="172">
        <f t="shared" si="4"/>
        <v>4.7942</v>
      </c>
      <c r="H288" s="173">
        <f>G288*'2-Calculator'!$G$23</f>
        <v>26008.535</v>
      </c>
      <c r="I288" s="194" t="s">
        <v>13</v>
      </c>
      <c r="J288" s="194" t="s">
        <v>12</v>
      </c>
      <c r="K288" s="195" t="s">
        <v>152</v>
      </c>
      <c r="L288" s="196" t="s">
        <v>487</v>
      </c>
      <c r="M288" s="258"/>
      <c r="O288" s="177"/>
      <c r="P288" s="165"/>
    </row>
    <row r="289" spans="1:16">
      <c r="A289" s="166" t="s">
        <v>493</v>
      </c>
      <c r="B289" s="167" t="s">
        <v>492</v>
      </c>
      <c r="C289" s="168">
        <v>7.13</v>
      </c>
      <c r="D289" s="169">
        <v>3.8601999999999999</v>
      </c>
      <c r="E289" s="170">
        <v>5.7062999999999997</v>
      </c>
      <c r="F289" s="171">
        <v>1</v>
      </c>
      <c r="G289" s="172">
        <f t="shared" si="4"/>
        <v>5.7062999999999997</v>
      </c>
      <c r="H289" s="173">
        <f>G289*'2-Calculator'!$G$23</f>
        <v>30956.677499999998</v>
      </c>
      <c r="I289" s="174" t="s">
        <v>13</v>
      </c>
      <c r="J289" s="174" t="s">
        <v>12</v>
      </c>
      <c r="K289" s="175" t="s">
        <v>152</v>
      </c>
      <c r="L289" s="176" t="s">
        <v>487</v>
      </c>
      <c r="M289" s="258"/>
      <c r="O289" s="177"/>
      <c r="P289" s="165"/>
    </row>
    <row r="290" spans="1:16">
      <c r="A290" s="166" t="s">
        <v>494</v>
      </c>
      <c r="B290" s="167" t="s">
        <v>492</v>
      </c>
      <c r="C290" s="168">
        <v>13.01</v>
      </c>
      <c r="D290" s="169">
        <v>5.5331000000000001</v>
      </c>
      <c r="E290" s="170">
        <v>8.1792999999999996</v>
      </c>
      <c r="F290" s="171">
        <v>1</v>
      </c>
      <c r="G290" s="172">
        <f t="shared" si="4"/>
        <v>8.1792999999999996</v>
      </c>
      <c r="H290" s="173">
        <f>G290*'2-Calculator'!$G$23</f>
        <v>44372.702499999999</v>
      </c>
      <c r="I290" s="174" t="s">
        <v>13</v>
      </c>
      <c r="J290" s="174" t="s">
        <v>12</v>
      </c>
      <c r="K290" s="175" t="s">
        <v>152</v>
      </c>
      <c r="L290" s="176" t="s">
        <v>487</v>
      </c>
      <c r="M290" s="258"/>
      <c r="O290" s="177"/>
      <c r="P290" s="165"/>
    </row>
    <row r="291" spans="1:16">
      <c r="A291" s="178" t="s">
        <v>495</v>
      </c>
      <c r="B291" s="179" t="s">
        <v>492</v>
      </c>
      <c r="C291" s="180">
        <v>23.67</v>
      </c>
      <c r="D291" s="181">
        <v>12.130699999999999</v>
      </c>
      <c r="E291" s="182">
        <v>17.932099999999998</v>
      </c>
      <c r="F291" s="183">
        <v>1</v>
      </c>
      <c r="G291" s="182">
        <f t="shared" si="4"/>
        <v>17.932099999999998</v>
      </c>
      <c r="H291" s="184">
        <f>G291*'2-Calculator'!$G$23</f>
        <v>97281.642499999987</v>
      </c>
      <c r="I291" s="185" t="s">
        <v>13</v>
      </c>
      <c r="J291" s="185" t="s">
        <v>12</v>
      </c>
      <c r="K291" s="186" t="s">
        <v>152</v>
      </c>
      <c r="L291" s="187" t="s">
        <v>487</v>
      </c>
      <c r="M291" s="258"/>
      <c r="O291" s="177"/>
      <c r="P291" s="165"/>
    </row>
    <row r="292" spans="1:16">
      <c r="A292" s="188" t="s">
        <v>496</v>
      </c>
      <c r="B292" s="189" t="s">
        <v>497</v>
      </c>
      <c r="C292" s="190">
        <v>7</v>
      </c>
      <c r="D292" s="191">
        <v>3.6608000000000001</v>
      </c>
      <c r="E292" s="192">
        <v>5.4115000000000002</v>
      </c>
      <c r="F292" s="193">
        <v>1</v>
      </c>
      <c r="G292" s="172">
        <f t="shared" si="4"/>
        <v>5.4115000000000002</v>
      </c>
      <c r="H292" s="173">
        <f>G292*'2-Calculator'!$G$23</f>
        <v>29357.387500000001</v>
      </c>
      <c r="I292" s="194" t="s">
        <v>13</v>
      </c>
      <c r="J292" s="194" t="s">
        <v>12</v>
      </c>
      <c r="K292" s="195" t="s">
        <v>152</v>
      </c>
      <c r="L292" s="196" t="s">
        <v>487</v>
      </c>
      <c r="M292" s="258"/>
      <c r="O292" s="177"/>
      <c r="P292" s="165"/>
    </row>
    <row r="293" spans="1:16">
      <c r="A293" s="166" t="s">
        <v>498</v>
      </c>
      <c r="B293" s="167" t="s">
        <v>497</v>
      </c>
      <c r="C293" s="168">
        <v>8.23</v>
      </c>
      <c r="D293" s="169">
        <v>3.9578000000000002</v>
      </c>
      <c r="E293" s="170">
        <v>5.8506</v>
      </c>
      <c r="F293" s="171">
        <v>1</v>
      </c>
      <c r="G293" s="172">
        <f t="shared" si="4"/>
        <v>5.8506</v>
      </c>
      <c r="H293" s="173">
        <f>G293*'2-Calculator'!$G$23</f>
        <v>31739.505000000001</v>
      </c>
      <c r="I293" s="174" t="s">
        <v>13</v>
      </c>
      <c r="J293" s="174" t="s">
        <v>12</v>
      </c>
      <c r="K293" s="175" t="s">
        <v>152</v>
      </c>
      <c r="L293" s="176" t="s">
        <v>487</v>
      </c>
      <c r="M293" s="258"/>
      <c r="O293" s="177"/>
      <c r="P293" s="165"/>
    </row>
    <row r="294" spans="1:16">
      <c r="A294" s="166" t="s">
        <v>499</v>
      </c>
      <c r="B294" s="167" t="s">
        <v>497</v>
      </c>
      <c r="C294" s="168">
        <v>12</v>
      </c>
      <c r="D294" s="169">
        <v>5.0354999999999999</v>
      </c>
      <c r="E294" s="170">
        <v>7.4436999999999998</v>
      </c>
      <c r="F294" s="171">
        <v>1</v>
      </c>
      <c r="G294" s="172">
        <f t="shared" si="4"/>
        <v>7.4436999999999998</v>
      </c>
      <c r="H294" s="173">
        <f>G294*'2-Calculator'!$G$23</f>
        <v>40382.072500000002</v>
      </c>
      <c r="I294" s="174" t="s">
        <v>13</v>
      </c>
      <c r="J294" s="174" t="s">
        <v>12</v>
      </c>
      <c r="K294" s="175" t="s">
        <v>152</v>
      </c>
      <c r="L294" s="176" t="s">
        <v>487</v>
      </c>
      <c r="M294" s="258"/>
      <c r="O294" s="177"/>
      <c r="P294" s="165"/>
    </row>
    <row r="295" spans="1:16">
      <c r="A295" s="178" t="s">
        <v>500</v>
      </c>
      <c r="B295" s="179" t="s">
        <v>497</v>
      </c>
      <c r="C295" s="180">
        <v>19.309999999999999</v>
      </c>
      <c r="D295" s="181">
        <v>7.3338000000000001</v>
      </c>
      <c r="E295" s="182">
        <v>10.841100000000001</v>
      </c>
      <c r="F295" s="183">
        <v>1</v>
      </c>
      <c r="G295" s="182">
        <f t="shared" si="4"/>
        <v>10.841100000000001</v>
      </c>
      <c r="H295" s="184">
        <f>G295*'2-Calculator'!$G$23</f>
        <v>58812.967500000006</v>
      </c>
      <c r="I295" s="185" t="s">
        <v>13</v>
      </c>
      <c r="J295" s="185" t="s">
        <v>12</v>
      </c>
      <c r="K295" s="186" t="s">
        <v>152</v>
      </c>
      <c r="L295" s="187" t="s">
        <v>487</v>
      </c>
      <c r="M295" s="258"/>
      <c r="O295" s="177"/>
      <c r="P295" s="165"/>
    </row>
    <row r="296" spans="1:16">
      <c r="A296" s="188" t="s">
        <v>501</v>
      </c>
      <c r="B296" s="189" t="s">
        <v>502</v>
      </c>
      <c r="C296" s="190">
        <v>5.14</v>
      </c>
      <c r="D296" s="191">
        <v>3.0417000000000001</v>
      </c>
      <c r="E296" s="192">
        <v>4.4964000000000004</v>
      </c>
      <c r="F296" s="193">
        <v>1</v>
      </c>
      <c r="G296" s="172">
        <f t="shared" si="4"/>
        <v>4.4964000000000004</v>
      </c>
      <c r="H296" s="173">
        <f>G296*'2-Calculator'!$G$23</f>
        <v>24392.97</v>
      </c>
      <c r="I296" s="194" t="s">
        <v>13</v>
      </c>
      <c r="J296" s="194" t="s">
        <v>12</v>
      </c>
      <c r="K296" s="195" t="s">
        <v>152</v>
      </c>
      <c r="L296" s="196" t="s">
        <v>487</v>
      </c>
      <c r="M296" s="258"/>
      <c r="O296" s="177"/>
      <c r="P296" s="165"/>
    </row>
    <row r="297" spans="1:16">
      <c r="A297" s="166" t="s">
        <v>503</v>
      </c>
      <c r="B297" s="167" t="s">
        <v>502</v>
      </c>
      <c r="C297" s="168">
        <v>6.1</v>
      </c>
      <c r="D297" s="169">
        <v>3.3588</v>
      </c>
      <c r="E297" s="170">
        <v>4.9650999999999996</v>
      </c>
      <c r="F297" s="171">
        <v>1</v>
      </c>
      <c r="G297" s="172">
        <f t="shared" si="4"/>
        <v>4.9650999999999996</v>
      </c>
      <c r="H297" s="173">
        <f>G297*'2-Calculator'!$G$23</f>
        <v>26935.6675</v>
      </c>
      <c r="I297" s="174" t="s">
        <v>13</v>
      </c>
      <c r="J297" s="174" t="s">
        <v>12</v>
      </c>
      <c r="K297" s="175" t="s">
        <v>152</v>
      </c>
      <c r="L297" s="176" t="s">
        <v>487</v>
      </c>
      <c r="M297" s="258"/>
      <c r="O297" s="177"/>
      <c r="P297" s="165"/>
    </row>
    <row r="298" spans="1:16">
      <c r="A298" s="166" t="s">
        <v>504</v>
      </c>
      <c r="B298" s="167" t="s">
        <v>502</v>
      </c>
      <c r="C298" s="168">
        <v>8.58</v>
      </c>
      <c r="D298" s="169">
        <v>4.0084</v>
      </c>
      <c r="E298" s="170">
        <v>5.9253999999999998</v>
      </c>
      <c r="F298" s="171">
        <v>1</v>
      </c>
      <c r="G298" s="172">
        <f t="shared" si="4"/>
        <v>5.9253999999999998</v>
      </c>
      <c r="H298" s="173">
        <f>G298*'2-Calculator'!$G$23</f>
        <v>32145.294999999998</v>
      </c>
      <c r="I298" s="174" t="s">
        <v>13</v>
      </c>
      <c r="J298" s="174" t="s">
        <v>12</v>
      </c>
      <c r="K298" s="175" t="s">
        <v>152</v>
      </c>
      <c r="L298" s="176" t="s">
        <v>487</v>
      </c>
      <c r="M298" s="258"/>
      <c r="O298" s="177"/>
      <c r="P298" s="165"/>
    </row>
    <row r="299" spans="1:16">
      <c r="A299" s="178" t="s">
        <v>505</v>
      </c>
      <c r="B299" s="179" t="s">
        <v>502</v>
      </c>
      <c r="C299" s="180">
        <v>15.58</v>
      </c>
      <c r="D299" s="181">
        <v>6.1227</v>
      </c>
      <c r="E299" s="182">
        <v>9.0508000000000006</v>
      </c>
      <c r="F299" s="183">
        <v>1</v>
      </c>
      <c r="G299" s="182">
        <f t="shared" si="4"/>
        <v>9.0508000000000006</v>
      </c>
      <c r="H299" s="184">
        <f>G299*'2-Calculator'!$G$23</f>
        <v>49100.590000000004</v>
      </c>
      <c r="I299" s="185" t="s">
        <v>13</v>
      </c>
      <c r="J299" s="185" t="s">
        <v>12</v>
      </c>
      <c r="K299" s="186" t="s">
        <v>152</v>
      </c>
      <c r="L299" s="187" t="s">
        <v>487</v>
      </c>
      <c r="M299" s="258"/>
      <c r="O299" s="177"/>
      <c r="P299" s="165"/>
    </row>
    <row r="300" spans="1:16">
      <c r="A300" s="188" t="s">
        <v>506</v>
      </c>
      <c r="B300" s="189" t="s">
        <v>507</v>
      </c>
      <c r="C300" s="190">
        <v>6.89</v>
      </c>
      <c r="D300" s="191">
        <v>3.2078000000000002</v>
      </c>
      <c r="E300" s="192">
        <v>4.7419000000000002</v>
      </c>
      <c r="F300" s="193">
        <v>1</v>
      </c>
      <c r="G300" s="172">
        <f t="shared" si="4"/>
        <v>4.7419000000000002</v>
      </c>
      <c r="H300" s="173">
        <f>G300*'2-Calculator'!$G$23</f>
        <v>25724.807500000003</v>
      </c>
      <c r="I300" s="194" t="s">
        <v>13</v>
      </c>
      <c r="J300" s="194" t="s">
        <v>12</v>
      </c>
      <c r="K300" s="195" t="s">
        <v>152</v>
      </c>
      <c r="L300" s="196" t="s">
        <v>487</v>
      </c>
      <c r="M300" s="258"/>
      <c r="O300" s="177"/>
      <c r="P300" s="165"/>
    </row>
    <row r="301" spans="1:16">
      <c r="A301" s="166" t="s">
        <v>508</v>
      </c>
      <c r="B301" s="167" t="s">
        <v>507</v>
      </c>
      <c r="C301" s="168">
        <v>8.4499999999999993</v>
      </c>
      <c r="D301" s="169">
        <v>3.4971000000000001</v>
      </c>
      <c r="E301" s="170">
        <v>5.1696</v>
      </c>
      <c r="F301" s="171">
        <v>1</v>
      </c>
      <c r="G301" s="172">
        <f t="shared" si="4"/>
        <v>5.1696</v>
      </c>
      <c r="H301" s="173">
        <f>G301*'2-Calculator'!$G$23</f>
        <v>28045.079999999998</v>
      </c>
      <c r="I301" s="174" t="s">
        <v>13</v>
      </c>
      <c r="J301" s="174" t="s">
        <v>12</v>
      </c>
      <c r="K301" s="175" t="s">
        <v>152</v>
      </c>
      <c r="L301" s="176" t="s">
        <v>487</v>
      </c>
      <c r="M301" s="258"/>
      <c r="O301" s="177"/>
      <c r="P301" s="165"/>
    </row>
    <row r="302" spans="1:16">
      <c r="A302" s="166" t="s">
        <v>509</v>
      </c>
      <c r="B302" s="167" t="s">
        <v>507</v>
      </c>
      <c r="C302" s="168">
        <v>10.71</v>
      </c>
      <c r="D302" s="169">
        <v>4.1035000000000004</v>
      </c>
      <c r="E302" s="170">
        <v>6.0659999999999998</v>
      </c>
      <c r="F302" s="171">
        <v>1</v>
      </c>
      <c r="G302" s="172">
        <f t="shared" si="4"/>
        <v>6.0659999999999998</v>
      </c>
      <c r="H302" s="173">
        <f>G302*'2-Calculator'!$G$23</f>
        <v>32908.049999999996</v>
      </c>
      <c r="I302" s="174" t="s">
        <v>13</v>
      </c>
      <c r="J302" s="174" t="s">
        <v>12</v>
      </c>
      <c r="K302" s="175" t="s">
        <v>152</v>
      </c>
      <c r="L302" s="176" t="s">
        <v>487</v>
      </c>
      <c r="M302" s="258"/>
      <c r="O302" s="177"/>
      <c r="P302" s="165"/>
    </row>
    <row r="303" spans="1:16">
      <c r="A303" s="178" t="s">
        <v>510</v>
      </c>
      <c r="B303" s="179" t="s">
        <v>507</v>
      </c>
      <c r="C303" s="180">
        <v>15.43</v>
      </c>
      <c r="D303" s="181">
        <v>5.6623000000000001</v>
      </c>
      <c r="E303" s="182">
        <v>8.3702000000000005</v>
      </c>
      <c r="F303" s="183">
        <v>1</v>
      </c>
      <c r="G303" s="182">
        <f t="shared" si="4"/>
        <v>8.3702000000000005</v>
      </c>
      <c r="H303" s="184">
        <f>G303*'2-Calculator'!$G$23</f>
        <v>45408.335000000006</v>
      </c>
      <c r="I303" s="185" t="s">
        <v>13</v>
      </c>
      <c r="J303" s="185" t="s">
        <v>12</v>
      </c>
      <c r="K303" s="186" t="s">
        <v>152</v>
      </c>
      <c r="L303" s="187" t="s">
        <v>487</v>
      </c>
      <c r="M303" s="258"/>
      <c r="O303" s="177"/>
      <c r="P303" s="165"/>
    </row>
    <row r="304" spans="1:16">
      <c r="A304" s="188" t="s">
        <v>511</v>
      </c>
      <c r="B304" s="189" t="s">
        <v>512</v>
      </c>
      <c r="C304" s="190">
        <v>5.35</v>
      </c>
      <c r="D304" s="191">
        <v>2.6509999999999998</v>
      </c>
      <c r="E304" s="192">
        <v>3.9188000000000001</v>
      </c>
      <c r="F304" s="193">
        <v>1</v>
      </c>
      <c r="G304" s="172">
        <f t="shared" si="4"/>
        <v>3.9188000000000001</v>
      </c>
      <c r="H304" s="173">
        <f>G304*'2-Calculator'!$G$23</f>
        <v>21259.49</v>
      </c>
      <c r="I304" s="194" t="s">
        <v>13</v>
      </c>
      <c r="J304" s="194" t="s">
        <v>12</v>
      </c>
      <c r="K304" s="195" t="s">
        <v>152</v>
      </c>
      <c r="L304" s="196" t="s">
        <v>487</v>
      </c>
      <c r="M304" s="258"/>
      <c r="O304" s="177"/>
      <c r="P304" s="165"/>
    </row>
    <row r="305" spans="1:16">
      <c r="A305" s="166" t="s">
        <v>513</v>
      </c>
      <c r="B305" s="167" t="s">
        <v>512</v>
      </c>
      <c r="C305" s="168">
        <v>6.27</v>
      </c>
      <c r="D305" s="169">
        <v>2.8757000000000001</v>
      </c>
      <c r="E305" s="170">
        <v>4.2510000000000003</v>
      </c>
      <c r="F305" s="171">
        <v>1</v>
      </c>
      <c r="G305" s="172">
        <f t="shared" si="4"/>
        <v>4.2510000000000003</v>
      </c>
      <c r="H305" s="173">
        <f>G305*'2-Calculator'!$G$23</f>
        <v>23061.675000000003</v>
      </c>
      <c r="I305" s="174" t="s">
        <v>13</v>
      </c>
      <c r="J305" s="174" t="s">
        <v>12</v>
      </c>
      <c r="K305" s="175" t="s">
        <v>152</v>
      </c>
      <c r="L305" s="176" t="s">
        <v>487</v>
      </c>
      <c r="M305" s="258"/>
      <c r="O305" s="177"/>
      <c r="P305" s="165"/>
    </row>
    <row r="306" spans="1:16">
      <c r="A306" s="166" t="s">
        <v>514</v>
      </c>
      <c r="B306" s="167" t="s">
        <v>512</v>
      </c>
      <c r="C306" s="168">
        <v>8.2899999999999991</v>
      </c>
      <c r="D306" s="169">
        <v>3.3763000000000001</v>
      </c>
      <c r="E306" s="170">
        <v>4.9909999999999997</v>
      </c>
      <c r="F306" s="171">
        <v>1</v>
      </c>
      <c r="G306" s="172">
        <f t="shared" si="4"/>
        <v>4.9909999999999997</v>
      </c>
      <c r="H306" s="173">
        <f>G306*'2-Calculator'!$G$23</f>
        <v>27076.174999999999</v>
      </c>
      <c r="I306" s="174" t="s">
        <v>13</v>
      </c>
      <c r="J306" s="174" t="s">
        <v>12</v>
      </c>
      <c r="K306" s="175" t="s">
        <v>152</v>
      </c>
      <c r="L306" s="176" t="s">
        <v>487</v>
      </c>
      <c r="M306" s="258"/>
      <c r="O306" s="177"/>
      <c r="P306" s="165"/>
    </row>
    <row r="307" spans="1:16">
      <c r="A307" s="178" t="s">
        <v>515</v>
      </c>
      <c r="B307" s="179" t="s">
        <v>512</v>
      </c>
      <c r="C307" s="180">
        <v>13.78</v>
      </c>
      <c r="D307" s="181">
        <v>4.9958</v>
      </c>
      <c r="E307" s="182">
        <v>7.3849999999999998</v>
      </c>
      <c r="F307" s="183">
        <v>1</v>
      </c>
      <c r="G307" s="182">
        <f t="shared" si="4"/>
        <v>7.3849999999999998</v>
      </c>
      <c r="H307" s="184">
        <f>G307*'2-Calculator'!$G$23</f>
        <v>40063.625</v>
      </c>
      <c r="I307" s="185" t="s">
        <v>13</v>
      </c>
      <c r="J307" s="185" t="s">
        <v>12</v>
      </c>
      <c r="K307" s="186" t="s">
        <v>152</v>
      </c>
      <c r="L307" s="187" t="s">
        <v>487</v>
      </c>
      <c r="M307" s="258"/>
      <c r="O307" s="177"/>
      <c r="P307" s="165"/>
    </row>
    <row r="308" spans="1:16">
      <c r="A308" s="188" t="s">
        <v>516</v>
      </c>
      <c r="B308" s="189" t="s">
        <v>517</v>
      </c>
      <c r="C308" s="190">
        <v>3.67</v>
      </c>
      <c r="D308" s="191">
        <v>2.3689</v>
      </c>
      <c r="E308" s="192">
        <v>3.5017999999999998</v>
      </c>
      <c r="F308" s="193">
        <v>1</v>
      </c>
      <c r="G308" s="172">
        <f t="shared" si="4"/>
        <v>3.5017999999999998</v>
      </c>
      <c r="H308" s="173">
        <f>G308*'2-Calculator'!$G$23</f>
        <v>18997.264999999999</v>
      </c>
      <c r="I308" s="194" t="s">
        <v>13</v>
      </c>
      <c r="J308" s="194" t="s">
        <v>12</v>
      </c>
      <c r="K308" s="195" t="s">
        <v>152</v>
      </c>
      <c r="L308" s="196" t="s">
        <v>487</v>
      </c>
      <c r="M308" s="258"/>
      <c r="O308" s="177"/>
      <c r="P308" s="165"/>
    </row>
    <row r="309" spans="1:16">
      <c r="A309" s="166" t="s">
        <v>518</v>
      </c>
      <c r="B309" s="167" t="s">
        <v>517</v>
      </c>
      <c r="C309" s="168">
        <v>3.67</v>
      </c>
      <c r="D309" s="169">
        <v>2.3895</v>
      </c>
      <c r="E309" s="170">
        <v>3.5323000000000002</v>
      </c>
      <c r="F309" s="171">
        <v>1</v>
      </c>
      <c r="G309" s="172">
        <f t="shared" si="4"/>
        <v>3.5323000000000002</v>
      </c>
      <c r="H309" s="173">
        <f>G309*'2-Calculator'!$G$23</f>
        <v>19162.727500000001</v>
      </c>
      <c r="I309" s="174" t="s">
        <v>13</v>
      </c>
      <c r="J309" s="174" t="s">
        <v>12</v>
      </c>
      <c r="K309" s="175" t="s">
        <v>152</v>
      </c>
      <c r="L309" s="176" t="s">
        <v>487</v>
      </c>
      <c r="M309" s="258"/>
      <c r="O309" s="177"/>
      <c r="P309" s="165"/>
    </row>
    <row r="310" spans="1:16">
      <c r="A310" s="166" t="s">
        <v>519</v>
      </c>
      <c r="B310" s="167" t="s">
        <v>517</v>
      </c>
      <c r="C310" s="168">
        <v>6.77</v>
      </c>
      <c r="D310" s="169">
        <v>3.0283000000000002</v>
      </c>
      <c r="E310" s="170">
        <v>4.4766000000000004</v>
      </c>
      <c r="F310" s="171">
        <v>1</v>
      </c>
      <c r="G310" s="172">
        <f t="shared" si="4"/>
        <v>4.4766000000000004</v>
      </c>
      <c r="H310" s="173">
        <f>G310*'2-Calculator'!$G$23</f>
        <v>24285.555</v>
      </c>
      <c r="I310" s="174" t="s">
        <v>13</v>
      </c>
      <c r="J310" s="174" t="s">
        <v>12</v>
      </c>
      <c r="K310" s="175" t="s">
        <v>152</v>
      </c>
      <c r="L310" s="176" t="s">
        <v>487</v>
      </c>
      <c r="M310" s="258"/>
      <c r="O310" s="177"/>
      <c r="P310" s="165"/>
    </row>
    <row r="311" spans="1:16">
      <c r="A311" s="178" t="s">
        <v>520</v>
      </c>
      <c r="B311" s="179" t="s">
        <v>517</v>
      </c>
      <c r="C311" s="180">
        <v>15.79</v>
      </c>
      <c r="D311" s="181">
        <v>5.2403000000000004</v>
      </c>
      <c r="E311" s="182">
        <v>7.7464000000000004</v>
      </c>
      <c r="F311" s="183">
        <v>1</v>
      </c>
      <c r="G311" s="182">
        <f t="shared" si="4"/>
        <v>7.7464000000000004</v>
      </c>
      <c r="H311" s="184">
        <f>G311*'2-Calculator'!$G$23</f>
        <v>42024.22</v>
      </c>
      <c r="I311" s="185" t="s">
        <v>13</v>
      </c>
      <c r="J311" s="185" t="s">
        <v>12</v>
      </c>
      <c r="K311" s="186" t="s">
        <v>152</v>
      </c>
      <c r="L311" s="187" t="s">
        <v>487</v>
      </c>
      <c r="M311" s="258"/>
      <c r="O311" s="177"/>
      <c r="P311" s="165"/>
    </row>
    <row r="312" spans="1:16">
      <c r="A312" s="188" t="s">
        <v>521</v>
      </c>
      <c r="B312" s="189" t="s">
        <v>522</v>
      </c>
      <c r="C312" s="190">
        <v>3.52</v>
      </c>
      <c r="D312" s="191">
        <v>1.4975000000000001</v>
      </c>
      <c r="E312" s="192">
        <v>2.2136999999999998</v>
      </c>
      <c r="F312" s="193">
        <v>1</v>
      </c>
      <c r="G312" s="172">
        <f t="shared" si="4"/>
        <v>2.2136999999999998</v>
      </c>
      <c r="H312" s="173">
        <f>G312*'2-Calculator'!$G$23</f>
        <v>12009.322499999998</v>
      </c>
      <c r="I312" s="194" t="s">
        <v>13</v>
      </c>
      <c r="J312" s="194" t="s">
        <v>12</v>
      </c>
      <c r="K312" s="195" t="s">
        <v>152</v>
      </c>
      <c r="L312" s="196" t="s">
        <v>487</v>
      </c>
      <c r="M312" s="258"/>
      <c r="O312" s="177"/>
      <c r="P312" s="165"/>
    </row>
    <row r="313" spans="1:16">
      <c r="A313" s="166" t="s">
        <v>523</v>
      </c>
      <c r="B313" s="167" t="s">
        <v>522</v>
      </c>
      <c r="C313" s="168">
        <v>4.63</v>
      </c>
      <c r="D313" s="169">
        <v>1.8882000000000001</v>
      </c>
      <c r="E313" s="170">
        <v>2.7911999999999999</v>
      </c>
      <c r="F313" s="171">
        <v>1</v>
      </c>
      <c r="G313" s="172">
        <f t="shared" si="4"/>
        <v>2.7911999999999999</v>
      </c>
      <c r="H313" s="173">
        <f>G313*'2-Calculator'!$G$23</f>
        <v>15142.26</v>
      </c>
      <c r="I313" s="174" t="s">
        <v>13</v>
      </c>
      <c r="J313" s="174" t="s">
        <v>12</v>
      </c>
      <c r="K313" s="175" t="s">
        <v>152</v>
      </c>
      <c r="L313" s="176" t="s">
        <v>487</v>
      </c>
      <c r="M313" s="258"/>
      <c r="O313" s="177"/>
      <c r="P313" s="165"/>
    </row>
    <row r="314" spans="1:16">
      <c r="A314" s="166" t="s">
        <v>524</v>
      </c>
      <c r="B314" s="167" t="s">
        <v>522</v>
      </c>
      <c r="C314" s="168">
        <v>7.6</v>
      </c>
      <c r="D314" s="169">
        <v>2.9121999999999999</v>
      </c>
      <c r="E314" s="170">
        <v>4.3048999999999999</v>
      </c>
      <c r="F314" s="171">
        <v>1</v>
      </c>
      <c r="G314" s="172">
        <f t="shared" si="4"/>
        <v>4.3048999999999999</v>
      </c>
      <c r="H314" s="173">
        <f>G314*'2-Calculator'!$G$23</f>
        <v>23354.0825</v>
      </c>
      <c r="I314" s="174" t="s">
        <v>13</v>
      </c>
      <c r="J314" s="174" t="s">
        <v>12</v>
      </c>
      <c r="K314" s="175" t="s">
        <v>152</v>
      </c>
      <c r="L314" s="176" t="s">
        <v>487</v>
      </c>
      <c r="M314" s="258"/>
      <c r="O314" s="177"/>
      <c r="P314" s="165"/>
    </row>
    <row r="315" spans="1:16">
      <c r="A315" s="178" t="s">
        <v>525</v>
      </c>
      <c r="B315" s="179" t="s">
        <v>522</v>
      </c>
      <c r="C315" s="180">
        <v>12.56</v>
      </c>
      <c r="D315" s="181">
        <v>4.8441000000000001</v>
      </c>
      <c r="E315" s="182">
        <v>7.1608000000000001</v>
      </c>
      <c r="F315" s="183">
        <v>1</v>
      </c>
      <c r="G315" s="182">
        <f t="shared" si="4"/>
        <v>7.1608000000000001</v>
      </c>
      <c r="H315" s="184">
        <f>G315*'2-Calculator'!$G$23</f>
        <v>38847.340000000004</v>
      </c>
      <c r="I315" s="185" t="s">
        <v>13</v>
      </c>
      <c r="J315" s="185" t="s">
        <v>12</v>
      </c>
      <c r="K315" s="186" t="s">
        <v>152</v>
      </c>
      <c r="L315" s="187" t="s">
        <v>487</v>
      </c>
      <c r="M315" s="258"/>
      <c r="O315" s="177"/>
      <c r="P315" s="165"/>
    </row>
    <row r="316" spans="1:16">
      <c r="A316" s="188" t="s">
        <v>526</v>
      </c>
      <c r="B316" s="189" t="s">
        <v>527</v>
      </c>
      <c r="C316" s="190">
        <v>4.76</v>
      </c>
      <c r="D316" s="191">
        <v>1.5760000000000001</v>
      </c>
      <c r="E316" s="192">
        <v>2.3296999999999999</v>
      </c>
      <c r="F316" s="193">
        <v>1</v>
      </c>
      <c r="G316" s="172">
        <f t="shared" si="4"/>
        <v>2.3296999999999999</v>
      </c>
      <c r="H316" s="173">
        <f>G316*'2-Calculator'!$G$23</f>
        <v>12638.622499999999</v>
      </c>
      <c r="I316" s="194" t="s">
        <v>13</v>
      </c>
      <c r="J316" s="194" t="s">
        <v>12</v>
      </c>
      <c r="K316" s="195" t="s">
        <v>152</v>
      </c>
      <c r="L316" s="196" t="s">
        <v>487</v>
      </c>
      <c r="M316" s="258"/>
      <c r="O316" s="177"/>
      <c r="P316" s="165"/>
    </row>
    <row r="317" spans="1:16">
      <c r="A317" s="166" t="s">
        <v>528</v>
      </c>
      <c r="B317" s="167" t="s">
        <v>527</v>
      </c>
      <c r="C317" s="168">
        <v>5.08</v>
      </c>
      <c r="D317" s="169">
        <v>1.7811999999999999</v>
      </c>
      <c r="E317" s="170">
        <v>2.633</v>
      </c>
      <c r="F317" s="171">
        <v>1</v>
      </c>
      <c r="G317" s="172">
        <f t="shared" si="4"/>
        <v>2.633</v>
      </c>
      <c r="H317" s="173">
        <f>G317*'2-Calculator'!$G$23</f>
        <v>14284.025</v>
      </c>
      <c r="I317" s="174" t="s">
        <v>13</v>
      </c>
      <c r="J317" s="174" t="s">
        <v>12</v>
      </c>
      <c r="K317" s="175" t="s">
        <v>152</v>
      </c>
      <c r="L317" s="176" t="s">
        <v>487</v>
      </c>
      <c r="M317" s="258"/>
      <c r="O317" s="177"/>
      <c r="P317" s="165"/>
    </row>
    <row r="318" spans="1:16">
      <c r="A318" s="166" t="s">
        <v>529</v>
      </c>
      <c r="B318" s="167" t="s">
        <v>527</v>
      </c>
      <c r="C318" s="168">
        <v>7.7</v>
      </c>
      <c r="D318" s="169">
        <v>2.1219999999999999</v>
      </c>
      <c r="E318" s="170">
        <v>3.1368</v>
      </c>
      <c r="F318" s="171">
        <v>1</v>
      </c>
      <c r="G318" s="172">
        <f t="shared" si="4"/>
        <v>3.1368</v>
      </c>
      <c r="H318" s="173">
        <f>G318*'2-Calculator'!$G$23</f>
        <v>17017.14</v>
      </c>
      <c r="I318" s="174" t="s">
        <v>13</v>
      </c>
      <c r="J318" s="174" t="s">
        <v>12</v>
      </c>
      <c r="K318" s="175" t="s">
        <v>152</v>
      </c>
      <c r="L318" s="176" t="s">
        <v>487</v>
      </c>
      <c r="M318" s="258"/>
      <c r="O318" s="177"/>
      <c r="P318" s="165"/>
    </row>
    <row r="319" spans="1:16">
      <c r="A319" s="178" t="s">
        <v>530</v>
      </c>
      <c r="B319" s="179" t="s">
        <v>527</v>
      </c>
      <c r="C319" s="180">
        <v>11.76</v>
      </c>
      <c r="D319" s="181">
        <v>2.9058999999999999</v>
      </c>
      <c r="E319" s="182">
        <v>4.2956000000000003</v>
      </c>
      <c r="F319" s="183">
        <v>1</v>
      </c>
      <c r="G319" s="182">
        <f t="shared" si="4"/>
        <v>4.2956000000000003</v>
      </c>
      <c r="H319" s="184">
        <f>G319*'2-Calculator'!$G$23</f>
        <v>23303.63</v>
      </c>
      <c r="I319" s="185" t="s">
        <v>13</v>
      </c>
      <c r="J319" s="185" t="s">
        <v>12</v>
      </c>
      <c r="K319" s="186" t="s">
        <v>152</v>
      </c>
      <c r="L319" s="187" t="s">
        <v>487</v>
      </c>
      <c r="M319" s="258"/>
      <c r="O319" s="177"/>
      <c r="P319" s="165"/>
    </row>
    <row r="320" spans="1:16">
      <c r="A320" s="188" t="s">
        <v>531</v>
      </c>
      <c r="B320" s="189" t="s">
        <v>532</v>
      </c>
      <c r="C320" s="190">
        <v>2.63</v>
      </c>
      <c r="D320" s="191">
        <v>1.3209</v>
      </c>
      <c r="E320" s="192">
        <v>1.9525999999999999</v>
      </c>
      <c r="F320" s="193">
        <v>1</v>
      </c>
      <c r="G320" s="172">
        <f t="shared" si="4"/>
        <v>1.9525999999999999</v>
      </c>
      <c r="H320" s="173">
        <f>G320*'2-Calculator'!$G$23</f>
        <v>10592.855</v>
      </c>
      <c r="I320" s="194" t="s">
        <v>13</v>
      </c>
      <c r="J320" s="194" t="s">
        <v>12</v>
      </c>
      <c r="K320" s="195" t="s">
        <v>152</v>
      </c>
      <c r="L320" s="196" t="s">
        <v>487</v>
      </c>
      <c r="M320" s="258"/>
      <c r="O320" s="177"/>
      <c r="P320" s="165"/>
    </row>
    <row r="321" spans="1:16">
      <c r="A321" s="166" t="s">
        <v>533</v>
      </c>
      <c r="B321" s="167" t="s">
        <v>532</v>
      </c>
      <c r="C321" s="168">
        <v>3.45</v>
      </c>
      <c r="D321" s="169">
        <v>1.4517</v>
      </c>
      <c r="E321" s="170">
        <v>2.1459999999999999</v>
      </c>
      <c r="F321" s="171">
        <v>1</v>
      </c>
      <c r="G321" s="172">
        <f t="shared" si="4"/>
        <v>2.1459999999999999</v>
      </c>
      <c r="H321" s="173">
        <f>G321*'2-Calculator'!$G$23</f>
        <v>11642.05</v>
      </c>
      <c r="I321" s="174" t="s">
        <v>13</v>
      </c>
      <c r="J321" s="174" t="s">
        <v>12</v>
      </c>
      <c r="K321" s="175" t="s">
        <v>152</v>
      </c>
      <c r="L321" s="176" t="s">
        <v>487</v>
      </c>
      <c r="M321" s="258"/>
      <c r="O321" s="177"/>
      <c r="P321" s="165"/>
    </row>
    <row r="322" spans="1:16">
      <c r="A322" s="166" t="s">
        <v>534</v>
      </c>
      <c r="B322" s="167" t="s">
        <v>532</v>
      </c>
      <c r="C322" s="168">
        <v>5.26</v>
      </c>
      <c r="D322" s="169">
        <v>1.7286999999999999</v>
      </c>
      <c r="E322" s="170">
        <v>2.5554000000000001</v>
      </c>
      <c r="F322" s="171">
        <v>1</v>
      </c>
      <c r="G322" s="172">
        <f t="shared" si="4"/>
        <v>2.5554000000000001</v>
      </c>
      <c r="H322" s="173">
        <f>G322*'2-Calculator'!$G$23</f>
        <v>13863.045</v>
      </c>
      <c r="I322" s="174" t="s">
        <v>13</v>
      </c>
      <c r="J322" s="174" t="s">
        <v>12</v>
      </c>
      <c r="K322" s="175" t="s">
        <v>152</v>
      </c>
      <c r="L322" s="176" t="s">
        <v>487</v>
      </c>
      <c r="M322" s="258"/>
      <c r="O322" s="177"/>
      <c r="P322" s="165"/>
    </row>
    <row r="323" spans="1:16">
      <c r="A323" s="178" t="s">
        <v>535</v>
      </c>
      <c r="B323" s="179" t="s">
        <v>532</v>
      </c>
      <c r="C323" s="180">
        <v>9.74</v>
      </c>
      <c r="D323" s="181">
        <v>2.6469</v>
      </c>
      <c r="E323" s="182">
        <v>3.9127999999999998</v>
      </c>
      <c r="F323" s="183">
        <v>1</v>
      </c>
      <c r="G323" s="182">
        <f t="shared" si="4"/>
        <v>3.9127999999999998</v>
      </c>
      <c r="H323" s="184">
        <f>G323*'2-Calculator'!$G$23</f>
        <v>21226.94</v>
      </c>
      <c r="I323" s="185" t="s">
        <v>13</v>
      </c>
      <c r="J323" s="185" t="s">
        <v>12</v>
      </c>
      <c r="K323" s="186" t="s">
        <v>152</v>
      </c>
      <c r="L323" s="187" t="s">
        <v>487</v>
      </c>
      <c r="M323" s="258"/>
      <c r="O323" s="177"/>
      <c r="P323" s="165"/>
    </row>
    <row r="324" spans="1:16">
      <c r="A324" s="188" t="s">
        <v>536</v>
      </c>
      <c r="B324" s="189" t="s">
        <v>537</v>
      </c>
      <c r="C324" s="190">
        <v>2.17</v>
      </c>
      <c r="D324" s="191">
        <v>1.6726000000000001</v>
      </c>
      <c r="E324" s="192">
        <v>2.4725000000000001</v>
      </c>
      <c r="F324" s="193">
        <v>1</v>
      </c>
      <c r="G324" s="172">
        <f t="shared" si="4"/>
        <v>2.4725000000000001</v>
      </c>
      <c r="H324" s="173">
        <f>G324*'2-Calculator'!$G$23</f>
        <v>13413.3125</v>
      </c>
      <c r="I324" s="194" t="s">
        <v>13</v>
      </c>
      <c r="J324" s="194" t="s">
        <v>12</v>
      </c>
      <c r="K324" s="195" t="s">
        <v>152</v>
      </c>
      <c r="L324" s="196" t="s">
        <v>487</v>
      </c>
      <c r="M324" s="258"/>
      <c r="O324" s="177"/>
      <c r="P324" s="165"/>
    </row>
    <row r="325" spans="1:16">
      <c r="A325" s="166" t="s">
        <v>538</v>
      </c>
      <c r="B325" s="167" t="s">
        <v>537</v>
      </c>
      <c r="C325" s="168">
        <v>2.75</v>
      </c>
      <c r="D325" s="169">
        <v>1.7426999999999999</v>
      </c>
      <c r="E325" s="170">
        <v>2.5760999999999998</v>
      </c>
      <c r="F325" s="171">
        <v>1</v>
      </c>
      <c r="G325" s="172">
        <f t="shared" si="4"/>
        <v>2.5760999999999998</v>
      </c>
      <c r="H325" s="173">
        <f>G325*'2-Calculator'!$G$23</f>
        <v>13975.342499999999</v>
      </c>
      <c r="I325" s="174" t="s">
        <v>13</v>
      </c>
      <c r="J325" s="174" t="s">
        <v>12</v>
      </c>
      <c r="K325" s="175" t="s">
        <v>152</v>
      </c>
      <c r="L325" s="176" t="s">
        <v>487</v>
      </c>
      <c r="M325" s="258"/>
      <c r="O325" s="177"/>
      <c r="P325" s="165"/>
    </row>
    <row r="326" spans="1:16">
      <c r="A326" s="166" t="s">
        <v>539</v>
      </c>
      <c r="B326" s="167" t="s">
        <v>537</v>
      </c>
      <c r="C326" s="168">
        <v>4.6500000000000004</v>
      </c>
      <c r="D326" s="169">
        <v>2.0537000000000001</v>
      </c>
      <c r="E326" s="170">
        <v>3.0358999999999998</v>
      </c>
      <c r="F326" s="171">
        <v>1</v>
      </c>
      <c r="G326" s="172">
        <f t="shared" si="4"/>
        <v>3.0358999999999998</v>
      </c>
      <c r="H326" s="173">
        <f>G326*'2-Calculator'!$G$23</f>
        <v>16469.7575</v>
      </c>
      <c r="I326" s="174" t="s">
        <v>13</v>
      </c>
      <c r="J326" s="174" t="s">
        <v>12</v>
      </c>
      <c r="K326" s="175" t="s">
        <v>152</v>
      </c>
      <c r="L326" s="176" t="s">
        <v>487</v>
      </c>
      <c r="M326" s="258"/>
      <c r="O326" s="177"/>
      <c r="P326" s="165"/>
    </row>
    <row r="327" spans="1:16">
      <c r="A327" s="178" t="s">
        <v>540</v>
      </c>
      <c r="B327" s="179" t="s">
        <v>537</v>
      </c>
      <c r="C327" s="180">
        <v>7.87</v>
      </c>
      <c r="D327" s="181">
        <v>2.9622999999999999</v>
      </c>
      <c r="E327" s="182">
        <v>4.3789999999999996</v>
      </c>
      <c r="F327" s="183">
        <v>1</v>
      </c>
      <c r="G327" s="182">
        <f t="shared" si="4"/>
        <v>4.3789999999999996</v>
      </c>
      <c r="H327" s="184">
        <f>G327*'2-Calculator'!$G$23</f>
        <v>23756.074999999997</v>
      </c>
      <c r="I327" s="185" t="s">
        <v>13</v>
      </c>
      <c r="J327" s="185" t="s">
        <v>12</v>
      </c>
      <c r="K327" s="186" t="s">
        <v>152</v>
      </c>
      <c r="L327" s="187" t="s">
        <v>487</v>
      </c>
      <c r="M327" s="258"/>
      <c r="O327" s="177"/>
      <c r="P327" s="165"/>
    </row>
    <row r="328" spans="1:16">
      <c r="A328" s="188" t="s">
        <v>541</v>
      </c>
      <c r="B328" s="189" t="s">
        <v>542</v>
      </c>
      <c r="C328" s="190">
        <v>1.95</v>
      </c>
      <c r="D328" s="191">
        <v>1.6549</v>
      </c>
      <c r="E328" s="192">
        <v>2.4462999999999999</v>
      </c>
      <c r="F328" s="193">
        <v>1</v>
      </c>
      <c r="G328" s="172">
        <f t="shared" si="4"/>
        <v>2.4462999999999999</v>
      </c>
      <c r="H328" s="173">
        <f>G328*'2-Calculator'!$G$23</f>
        <v>13271.1775</v>
      </c>
      <c r="I328" s="194" t="s">
        <v>13</v>
      </c>
      <c r="J328" s="194" t="s">
        <v>12</v>
      </c>
      <c r="K328" s="195" t="s">
        <v>152</v>
      </c>
      <c r="L328" s="196" t="s">
        <v>487</v>
      </c>
      <c r="M328" s="258"/>
      <c r="O328" s="177"/>
      <c r="P328" s="165"/>
    </row>
    <row r="329" spans="1:16">
      <c r="A329" s="166" t="s">
        <v>543</v>
      </c>
      <c r="B329" s="167" t="s">
        <v>542</v>
      </c>
      <c r="C329" s="168">
        <v>2.65</v>
      </c>
      <c r="D329" s="169">
        <v>1.7839</v>
      </c>
      <c r="E329" s="170">
        <v>2.637</v>
      </c>
      <c r="F329" s="171">
        <v>1</v>
      </c>
      <c r="G329" s="172">
        <f t="shared" si="4"/>
        <v>2.637</v>
      </c>
      <c r="H329" s="173">
        <f>G329*'2-Calculator'!$G$23</f>
        <v>14305.725</v>
      </c>
      <c r="I329" s="174" t="s">
        <v>13</v>
      </c>
      <c r="J329" s="174" t="s">
        <v>12</v>
      </c>
      <c r="K329" s="175" t="s">
        <v>152</v>
      </c>
      <c r="L329" s="176" t="s">
        <v>487</v>
      </c>
      <c r="M329" s="258"/>
      <c r="O329" s="177"/>
      <c r="P329" s="165"/>
    </row>
    <row r="330" spans="1:16">
      <c r="A330" s="166" t="s">
        <v>544</v>
      </c>
      <c r="B330" s="167" t="s">
        <v>542</v>
      </c>
      <c r="C330" s="168">
        <v>4.76</v>
      </c>
      <c r="D330" s="169">
        <v>2.1116999999999999</v>
      </c>
      <c r="E330" s="170">
        <v>3.1215999999999999</v>
      </c>
      <c r="F330" s="171">
        <v>1</v>
      </c>
      <c r="G330" s="172">
        <f t="shared" si="4"/>
        <v>3.1215999999999999</v>
      </c>
      <c r="H330" s="173">
        <f>G330*'2-Calculator'!$G$23</f>
        <v>16934.68</v>
      </c>
      <c r="I330" s="174" t="s">
        <v>13</v>
      </c>
      <c r="J330" s="174" t="s">
        <v>12</v>
      </c>
      <c r="K330" s="175" t="s">
        <v>152</v>
      </c>
      <c r="L330" s="176" t="s">
        <v>487</v>
      </c>
      <c r="M330" s="258"/>
      <c r="O330" s="177"/>
      <c r="P330" s="165"/>
    </row>
    <row r="331" spans="1:16">
      <c r="A331" s="178" t="s">
        <v>545</v>
      </c>
      <c r="B331" s="179" t="s">
        <v>542</v>
      </c>
      <c r="C331" s="180">
        <v>6.13</v>
      </c>
      <c r="D331" s="181">
        <v>3.7292999999999998</v>
      </c>
      <c r="E331" s="182">
        <v>5.5128000000000004</v>
      </c>
      <c r="F331" s="183">
        <v>1</v>
      </c>
      <c r="G331" s="182">
        <f t="shared" si="4"/>
        <v>5.5128000000000004</v>
      </c>
      <c r="H331" s="184">
        <f>G331*'2-Calculator'!$G$23</f>
        <v>29906.940000000002</v>
      </c>
      <c r="I331" s="185" t="s">
        <v>13</v>
      </c>
      <c r="J331" s="185" t="s">
        <v>12</v>
      </c>
      <c r="K331" s="186" t="s">
        <v>152</v>
      </c>
      <c r="L331" s="187" t="s">
        <v>487</v>
      </c>
      <c r="M331" s="258"/>
      <c r="O331" s="177"/>
      <c r="P331" s="165"/>
    </row>
    <row r="332" spans="1:16">
      <c r="A332" s="188" t="s">
        <v>546</v>
      </c>
      <c r="B332" s="189" t="s">
        <v>547</v>
      </c>
      <c r="C332" s="190">
        <v>2.65</v>
      </c>
      <c r="D332" s="191">
        <v>1.2726999999999999</v>
      </c>
      <c r="E332" s="192">
        <v>1.8814</v>
      </c>
      <c r="F332" s="193">
        <v>1</v>
      </c>
      <c r="G332" s="172">
        <f t="shared" si="4"/>
        <v>1.8814</v>
      </c>
      <c r="H332" s="173">
        <f>G332*'2-Calculator'!$G$23</f>
        <v>10206.594999999999</v>
      </c>
      <c r="I332" s="194" t="s">
        <v>13</v>
      </c>
      <c r="J332" s="194" t="s">
        <v>12</v>
      </c>
      <c r="K332" s="195" t="s">
        <v>152</v>
      </c>
      <c r="L332" s="196" t="s">
        <v>487</v>
      </c>
      <c r="M332" s="258"/>
      <c r="O332" s="177"/>
      <c r="P332" s="165"/>
    </row>
    <row r="333" spans="1:16">
      <c r="A333" s="166" t="s">
        <v>548</v>
      </c>
      <c r="B333" s="167" t="s">
        <v>547</v>
      </c>
      <c r="C333" s="168">
        <v>3.09</v>
      </c>
      <c r="D333" s="169">
        <v>1.4523999999999999</v>
      </c>
      <c r="E333" s="170">
        <v>2.1469999999999998</v>
      </c>
      <c r="F333" s="171">
        <v>1</v>
      </c>
      <c r="G333" s="172">
        <f t="shared" si="4"/>
        <v>2.1469999999999998</v>
      </c>
      <c r="H333" s="173">
        <f>G333*'2-Calculator'!$G$23</f>
        <v>11647.474999999999</v>
      </c>
      <c r="I333" s="174" t="s">
        <v>13</v>
      </c>
      <c r="J333" s="174" t="s">
        <v>12</v>
      </c>
      <c r="K333" s="175" t="s">
        <v>152</v>
      </c>
      <c r="L333" s="176" t="s">
        <v>487</v>
      </c>
      <c r="M333" s="258"/>
      <c r="O333" s="177"/>
      <c r="P333" s="165"/>
    </row>
    <row r="334" spans="1:16">
      <c r="A334" s="166" t="s">
        <v>549</v>
      </c>
      <c r="B334" s="167" t="s">
        <v>547</v>
      </c>
      <c r="C334" s="168">
        <v>5.44</v>
      </c>
      <c r="D334" s="169">
        <v>2.2643</v>
      </c>
      <c r="E334" s="170">
        <v>3.3472</v>
      </c>
      <c r="F334" s="171">
        <v>1</v>
      </c>
      <c r="G334" s="172">
        <f t="shared" si="4"/>
        <v>3.3472</v>
      </c>
      <c r="H334" s="173">
        <f>G334*'2-Calculator'!$G$23</f>
        <v>18158.560000000001</v>
      </c>
      <c r="I334" s="174" t="s">
        <v>13</v>
      </c>
      <c r="J334" s="174" t="s">
        <v>12</v>
      </c>
      <c r="K334" s="175" t="s">
        <v>152</v>
      </c>
      <c r="L334" s="176" t="s">
        <v>487</v>
      </c>
      <c r="M334" s="258"/>
      <c r="O334" s="177"/>
      <c r="P334" s="165"/>
    </row>
    <row r="335" spans="1:16">
      <c r="A335" s="178" t="s">
        <v>550</v>
      </c>
      <c r="B335" s="179" t="s">
        <v>547</v>
      </c>
      <c r="C335" s="180">
        <v>11.89</v>
      </c>
      <c r="D335" s="181">
        <v>3.6177999999999999</v>
      </c>
      <c r="E335" s="182">
        <v>5.3479999999999999</v>
      </c>
      <c r="F335" s="183">
        <v>1</v>
      </c>
      <c r="G335" s="182">
        <f t="shared" si="4"/>
        <v>5.3479999999999999</v>
      </c>
      <c r="H335" s="184">
        <f>G335*'2-Calculator'!$G$23</f>
        <v>29012.899999999998</v>
      </c>
      <c r="I335" s="185" t="s">
        <v>13</v>
      </c>
      <c r="J335" s="185" t="s">
        <v>12</v>
      </c>
      <c r="K335" s="186" t="s">
        <v>152</v>
      </c>
      <c r="L335" s="187" t="s">
        <v>487</v>
      </c>
      <c r="M335" s="258"/>
      <c r="O335" s="177"/>
      <c r="P335" s="165"/>
    </row>
    <row r="336" spans="1:16">
      <c r="A336" s="188" t="s">
        <v>551</v>
      </c>
      <c r="B336" s="189" t="s">
        <v>552</v>
      </c>
      <c r="C336" s="190">
        <v>2.73</v>
      </c>
      <c r="D336" s="191">
        <v>0.9264</v>
      </c>
      <c r="E336" s="192">
        <v>1.3694</v>
      </c>
      <c r="F336" s="193">
        <v>1</v>
      </c>
      <c r="G336" s="172">
        <f t="shared" si="4"/>
        <v>1.3694</v>
      </c>
      <c r="H336" s="173">
        <f>G336*'2-Calculator'!$G$23</f>
        <v>7428.9949999999999</v>
      </c>
      <c r="I336" s="194" t="s">
        <v>13</v>
      </c>
      <c r="J336" s="194" t="s">
        <v>12</v>
      </c>
      <c r="K336" s="195" t="s">
        <v>152</v>
      </c>
      <c r="L336" s="196" t="s">
        <v>487</v>
      </c>
      <c r="M336" s="258"/>
      <c r="O336" s="177"/>
      <c r="P336" s="165"/>
    </row>
    <row r="337" spans="1:16">
      <c r="A337" s="166" t="s">
        <v>553</v>
      </c>
      <c r="B337" s="167" t="s">
        <v>552</v>
      </c>
      <c r="C337" s="168">
        <v>3.94</v>
      </c>
      <c r="D337" s="169">
        <v>1.2861</v>
      </c>
      <c r="E337" s="170">
        <v>1.9012</v>
      </c>
      <c r="F337" s="171">
        <v>1</v>
      </c>
      <c r="G337" s="172">
        <f t="shared" si="4"/>
        <v>1.9012</v>
      </c>
      <c r="H337" s="173">
        <f>G337*'2-Calculator'!$G$23</f>
        <v>10314.01</v>
      </c>
      <c r="I337" s="174" t="s">
        <v>13</v>
      </c>
      <c r="J337" s="174" t="s">
        <v>12</v>
      </c>
      <c r="K337" s="175" t="s">
        <v>152</v>
      </c>
      <c r="L337" s="176" t="s">
        <v>487</v>
      </c>
      <c r="M337" s="258"/>
      <c r="O337" s="177"/>
      <c r="P337" s="165"/>
    </row>
    <row r="338" spans="1:16">
      <c r="A338" s="166" t="s">
        <v>554</v>
      </c>
      <c r="B338" s="167" t="s">
        <v>552</v>
      </c>
      <c r="C338" s="168">
        <v>5.39</v>
      </c>
      <c r="D338" s="169">
        <v>1.6054999999999999</v>
      </c>
      <c r="E338" s="170">
        <v>2.3733</v>
      </c>
      <c r="F338" s="171">
        <v>1</v>
      </c>
      <c r="G338" s="172">
        <f t="shared" si="4"/>
        <v>2.3733</v>
      </c>
      <c r="H338" s="173">
        <f>G338*'2-Calculator'!$G$23</f>
        <v>12875.1525</v>
      </c>
      <c r="I338" s="174" t="s">
        <v>13</v>
      </c>
      <c r="J338" s="174" t="s">
        <v>12</v>
      </c>
      <c r="K338" s="175" t="s">
        <v>152</v>
      </c>
      <c r="L338" s="176" t="s">
        <v>487</v>
      </c>
      <c r="M338" s="258"/>
      <c r="O338" s="177"/>
      <c r="P338" s="165"/>
    </row>
    <row r="339" spans="1:16">
      <c r="A339" s="178" t="s">
        <v>555</v>
      </c>
      <c r="B339" s="179" t="s">
        <v>552</v>
      </c>
      <c r="C339" s="180">
        <v>9.5</v>
      </c>
      <c r="D339" s="181">
        <v>2.2635000000000001</v>
      </c>
      <c r="E339" s="182">
        <v>3.3460000000000001</v>
      </c>
      <c r="F339" s="183">
        <v>1</v>
      </c>
      <c r="G339" s="182">
        <f t="shared" si="4"/>
        <v>3.3460000000000001</v>
      </c>
      <c r="H339" s="184">
        <f>G339*'2-Calculator'!$G$23</f>
        <v>18152.05</v>
      </c>
      <c r="I339" s="185" t="s">
        <v>13</v>
      </c>
      <c r="J339" s="185" t="s">
        <v>12</v>
      </c>
      <c r="K339" s="186" t="s">
        <v>152</v>
      </c>
      <c r="L339" s="187" t="s">
        <v>487</v>
      </c>
      <c r="M339" s="258"/>
      <c r="O339" s="177"/>
      <c r="P339" s="165"/>
    </row>
    <row r="340" spans="1:16">
      <c r="A340" s="188" t="s">
        <v>556</v>
      </c>
      <c r="B340" s="189" t="s">
        <v>557</v>
      </c>
      <c r="C340" s="190">
        <v>3.37</v>
      </c>
      <c r="D340" s="191">
        <v>0.94969999999999999</v>
      </c>
      <c r="E340" s="192">
        <v>1.4038999999999999</v>
      </c>
      <c r="F340" s="193">
        <v>1</v>
      </c>
      <c r="G340" s="172">
        <f t="shared" si="4"/>
        <v>1.4038999999999999</v>
      </c>
      <c r="H340" s="173">
        <f>G340*'2-Calculator'!$G$23</f>
        <v>7616.1574999999993</v>
      </c>
      <c r="I340" s="194" t="s">
        <v>13</v>
      </c>
      <c r="J340" s="194" t="s">
        <v>12</v>
      </c>
      <c r="K340" s="195" t="s">
        <v>152</v>
      </c>
      <c r="L340" s="196" t="s">
        <v>487</v>
      </c>
      <c r="M340" s="258"/>
      <c r="O340" s="177"/>
      <c r="P340" s="165"/>
    </row>
    <row r="341" spans="1:16">
      <c r="A341" s="166" t="s">
        <v>558</v>
      </c>
      <c r="B341" s="167" t="s">
        <v>557</v>
      </c>
      <c r="C341" s="168">
        <v>4.54</v>
      </c>
      <c r="D341" s="169">
        <v>1.1080000000000001</v>
      </c>
      <c r="E341" s="170">
        <v>1.6378999999999999</v>
      </c>
      <c r="F341" s="171">
        <v>1</v>
      </c>
      <c r="G341" s="172">
        <f t="shared" ref="G341:G404" si="5">ROUND(E341*F341,4)</f>
        <v>1.6378999999999999</v>
      </c>
      <c r="H341" s="173">
        <f>G341*'2-Calculator'!$G$23</f>
        <v>8885.6075000000001</v>
      </c>
      <c r="I341" s="174" t="s">
        <v>13</v>
      </c>
      <c r="J341" s="174" t="s">
        <v>12</v>
      </c>
      <c r="K341" s="175" t="s">
        <v>152</v>
      </c>
      <c r="L341" s="176" t="s">
        <v>487</v>
      </c>
      <c r="M341" s="258"/>
      <c r="O341" s="177"/>
      <c r="P341" s="165"/>
    </row>
    <row r="342" spans="1:16">
      <c r="A342" s="166" t="s">
        <v>559</v>
      </c>
      <c r="B342" s="167" t="s">
        <v>557</v>
      </c>
      <c r="C342" s="168">
        <v>7.94</v>
      </c>
      <c r="D342" s="169">
        <v>1.5431999999999999</v>
      </c>
      <c r="E342" s="170">
        <v>2.2812000000000001</v>
      </c>
      <c r="F342" s="171">
        <v>1</v>
      </c>
      <c r="G342" s="172">
        <f t="shared" si="5"/>
        <v>2.2812000000000001</v>
      </c>
      <c r="H342" s="173">
        <f>G342*'2-Calculator'!$G$23</f>
        <v>12375.51</v>
      </c>
      <c r="I342" s="174" t="s">
        <v>13</v>
      </c>
      <c r="J342" s="174" t="s">
        <v>12</v>
      </c>
      <c r="K342" s="175" t="s">
        <v>152</v>
      </c>
      <c r="L342" s="176" t="s">
        <v>487</v>
      </c>
      <c r="M342" s="258"/>
      <c r="O342" s="177"/>
      <c r="P342" s="165"/>
    </row>
    <row r="343" spans="1:16">
      <c r="A343" s="178" t="s">
        <v>560</v>
      </c>
      <c r="B343" s="179" t="s">
        <v>557</v>
      </c>
      <c r="C343" s="180">
        <v>13.65</v>
      </c>
      <c r="D343" s="181">
        <v>2.734</v>
      </c>
      <c r="E343" s="182">
        <v>4.0415000000000001</v>
      </c>
      <c r="F343" s="183">
        <v>1</v>
      </c>
      <c r="G343" s="182">
        <f t="shared" si="5"/>
        <v>4.0415000000000001</v>
      </c>
      <c r="H343" s="184">
        <f>G343*'2-Calculator'!$G$23</f>
        <v>21925.137500000001</v>
      </c>
      <c r="I343" s="185" t="s">
        <v>13</v>
      </c>
      <c r="J343" s="185" t="s">
        <v>12</v>
      </c>
      <c r="K343" s="186" t="s">
        <v>152</v>
      </c>
      <c r="L343" s="187" t="s">
        <v>487</v>
      </c>
      <c r="M343" s="258"/>
      <c r="O343" s="177"/>
      <c r="P343" s="165"/>
    </row>
    <row r="344" spans="1:16">
      <c r="A344" s="188" t="s">
        <v>561</v>
      </c>
      <c r="B344" s="189" t="s">
        <v>562</v>
      </c>
      <c r="C344" s="190">
        <v>2.6</v>
      </c>
      <c r="D344" s="191">
        <v>1.4156</v>
      </c>
      <c r="E344" s="192">
        <v>2.0926</v>
      </c>
      <c r="F344" s="193">
        <v>1</v>
      </c>
      <c r="G344" s="172">
        <f t="shared" si="5"/>
        <v>2.0926</v>
      </c>
      <c r="H344" s="173">
        <f>G344*'2-Calculator'!$G$23</f>
        <v>11352.355</v>
      </c>
      <c r="I344" s="194" t="s">
        <v>13</v>
      </c>
      <c r="J344" s="194" t="s">
        <v>12</v>
      </c>
      <c r="K344" s="195" t="s">
        <v>152</v>
      </c>
      <c r="L344" s="196" t="s">
        <v>487</v>
      </c>
      <c r="M344" s="258"/>
      <c r="O344" s="177"/>
      <c r="P344" s="165"/>
    </row>
    <row r="345" spans="1:16">
      <c r="A345" s="166" t="s">
        <v>563</v>
      </c>
      <c r="B345" s="167" t="s">
        <v>562</v>
      </c>
      <c r="C345" s="168">
        <v>4.26</v>
      </c>
      <c r="D345" s="169">
        <v>1.7424999999999999</v>
      </c>
      <c r="E345" s="170">
        <v>2.5758000000000001</v>
      </c>
      <c r="F345" s="171">
        <v>1</v>
      </c>
      <c r="G345" s="172">
        <f t="shared" si="5"/>
        <v>2.5758000000000001</v>
      </c>
      <c r="H345" s="173">
        <f>G345*'2-Calculator'!$G$23</f>
        <v>13973.715</v>
      </c>
      <c r="I345" s="174" t="s">
        <v>13</v>
      </c>
      <c r="J345" s="174" t="s">
        <v>12</v>
      </c>
      <c r="K345" s="175" t="s">
        <v>152</v>
      </c>
      <c r="L345" s="176" t="s">
        <v>487</v>
      </c>
      <c r="M345" s="258"/>
      <c r="O345" s="177"/>
      <c r="P345" s="165"/>
    </row>
    <row r="346" spans="1:16">
      <c r="A346" s="166" t="s">
        <v>564</v>
      </c>
      <c r="B346" s="167" t="s">
        <v>562</v>
      </c>
      <c r="C346" s="168">
        <v>8.5399999999999991</v>
      </c>
      <c r="D346" s="169">
        <v>2.4033000000000002</v>
      </c>
      <c r="E346" s="170">
        <v>3.5527000000000002</v>
      </c>
      <c r="F346" s="171">
        <v>1</v>
      </c>
      <c r="G346" s="172">
        <f t="shared" si="5"/>
        <v>3.5527000000000002</v>
      </c>
      <c r="H346" s="173">
        <f>G346*'2-Calculator'!$G$23</f>
        <v>19273.397500000003</v>
      </c>
      <c r="I346" s="174" t="s">
        <v>13</v>
      </c>
      <c r="J346" s="174" t="s">
        <v>12</v>
      </c>
      <c r="K346" s="175" t="s">
        <v>152</v>
      </c>
      <c r="L346" s="176" t="s">
        <v>487</v>
      </c>
      <c r="M346" s="258"/>
      <c r="O346" s="177"/>
      <c r="P346" s="165"/>
    </row>
    <row r="347" spans="1:16">
      <c r="A347" s="178" t="s">
        <v>565</v>
      </c>
      <c r="B347" s="179" t="s">
        <v>562</v>
      </c>
      <c r="C347" s="180">
        <v>14.43</v>
      </c>
      <c r="D347" s="181">
        <v>3.8506999999999998</v>
      </c>
      <c r="E347" s="182">
        <v>5.6923000000000004</v>
      </c>
      <c r="F347" s="183">
        <v>1</v>
      </c>
      <c r="G347" s="182">
        <f t="shared" si="5"/>
        <v>5.6923000000000004</v>
      </c>
      <c r="H347" s="184">
        <f>G347*'2-Calculator'!$G$23</f>
        <v>30880.727500000001</v>
      </c>
      <c r="I347" s="185" t="s">
        <v>13</v>
      </c>
      <c r="J347" s="185" t="s">
        <v>12</v>
      </c>
      <c r="K347" s="186" t="s">
        <v>152</v>
      </c>
      <c r="L347" s="187" t="s">
        <v>487</v>
      </c>
      <c r="M347" s="258"/>
      <c r="O347" s="177"/>
      <c r="P347" s="165"/>
    </row>
    <row r="348" spans="1:16">
      <c r="A348" s="188" t="s">
        <v>566</v>
      </c>
      <c r="B348" s="189" t="s">
        <v>567</v>
      </c>
      <c r="C348" s="190">
        <v>2.64</v>
      </c>
      <c r="D348" s="191">
        <v>1.3647</v>
      </c>
      <c r="E348" s="192">
        <v>2.0173999999999999</v>
      </c>
      <c r="F348" s="193">
        <v>1</v>
      </c>
      <c r="G348" s="172">
        <f t="shared" si="5"/>
        <v>2.0173999999999999</v>
      </c>
      <c r="H348" s="173">
        <f>G348*'2-Calculator'!$G$23</f>
        <v>10944.394999999999</v>
      </c>
      <c r="I348" s="194" t="s">
        <v>13</v>
      </c>
      <c r="J348" s="194" t="s">
        <v>12</v>
      </c>
      <c r="K348" s="195" t="s">
        <v>152</v>
      </c>
      <c r="L348" s="196" t="s">
        <v>487</v>
      </c>
      <c r="M348" s="258"/>
      <c r="O348" s="177"/>
      <c r="P348" s="165"/>
    </row>
    <row r="349" spans="1:16">
      <c r="A349" s="166" t="s">
        <v>568</v>
      </c>
      <c r="B349" s="167" t="s">
        <v>567</v>
      </c>
      <c r="C349" s="168">
        <v>3.15</v>
      </c>
      <c r="D349" s="169">
        <v>1.6076999999999999</v>
      </c>
      <c r="E349" s="170">
        <v>2.3765999999999998</v>
      </c>
      <c r="F349" s="171">
        <v>1</v>
      </c>
      <c r="G349" s="172">
        <f t="shared" si="5"/>
        <v>2.3765999999999998</v>
      </c>
      <c r="H349" s="173">
        <f>G349*'2-Calculator'!$G$23</f>
        <v>12893.054999999998</v>
      </c>
      <c r="I349" s="174" t="s">
        <v>13</v>
      </c>
      <c r="J349" s="174" t="s">
        <v>12</v>
      </c>
      <c r="K349" s="175" t="s">
        <v>152</v>
      </c>
      <c r="L349" s="176" t="s">
        <v>487</v>
      </c>
      <c r="M349" s="258"/>
      <c r="O349" s="177"/>
      <c r="P349" s="165"/>
    </row>
    <row r="350" spans="1:16">
      <c r="A350" s="166" t="s">
        <v>569</v>
      </c>
      <c r="B350" s="167" t="s">
        <v>567</v>
      </c>
      <c r="C350" s="168">
        <v>6.23</v>
      </c>
      <c r="D350" s="169">
        <v>1.7717000000000001</v>
      </c>
      <c r="E350" s="170">
        <v>2.6190000000000002</v>
      </c>
      <c r="F350" s="171">
        <v>1</v>
      </c>
      <c r="G350" s="172">
        <f t="shared" si="5"/>
        <v>2.6190000000000002</v>
      </c>
      <c r="H350" s="173">
        <f>G350*'2-Calculator'!$G$23</f>
        <v>14208.075000000001</v>
      </c>
      <c r="I350" s="174" t="s">
        <v>13</v>
      </c>
      <c r="J350" s="174" t="s">
        <v>12</v>
      </c>
      <c r="K350" s="175" t="s">
        <v>152</v>
      </c>
      <c r="L350" s="176" t="s">
        <v>487</v>
      </c>
      <c r="M350" s="258"/>
      <c r="O350" s="177"/>
      <c r="P350" s="165"/>
    </row>
    <row r="351" spans="1:16">
      <c r="A351" s="178" t="s">
        <v>570</v>
      </c>
      <c r="B351" s="179" t="s">
        <v>567</v>
      </c>
      <c r="C351" s="180">
        <v>14.04</v>
      </c>
      <c r="D351" s="181">
        <v>3.3205</v>
      </c>
      <c r="E351" s="182">
        <v>4.9085000000000001</v>
      </c>
      <c r="F351" s="183">
        <v>1</v>
      </c>
      <c r="G351" s="182">
        <f t="shared" si="5"/>
        <v>4.9085000000000001</v>
      </c>
      <c r="H351" s="184">
        <f>G351*'2-Calculator'!$G$23</f>
        <v>26628.612499999999</v>
      </c>
      <c r="I351" s="185" t="s">
        <v>13</v>
      </c>
      <c r="J351" s="185" t="s">
        <v>12</v>
      </c>
      <c r="K351" s="186" t="s">
        <v>152</v>
      </c>
      <c r="L351" s="187" t="s">
        <v>487</v>
      </c>
      <c r="M351" s="258"/>
      <c r="O351" s="177"/>
      <c r="P351" s="165"/>
    </row>
    <row r="352" spans="1:16">
      <c r="A352" s="188" t="s">
        <v>571</v>
      </c>
      <c r="B352" s="189" t="s">
        <v>572</v>
      </c>
      <c r="C352" s="190">
        <v>1.98</v>
      </c>
      <c r="D352" s="191">
        <v>0.5323</v>
      </c>
      <c r="E352" s="192">
        <v>0.78690000000000004</v>
      </c>
      <c r="F352" s="193">
        <v>1</v>
      </c>
      <c r="G352" s="172">
        <f t="shared" si="5"/>
        <v>0.78690000000000004</v>
      </c>
      <c r="H352" s="173">
        <f>G352*'2-Calculator'!$G$23</f>
        <v>4268.9324999999999</v>
      </c>
      <c r="I352" s="194" t="s">
        <v>13</v>
      </c>
      <c r="J352" s="194" t="s">
        <v>12</v>
      </c>
      <c r="K352" s="195" t="s">
        <v>152</v>
      </c>
      <c r="L352" s="196" t="s">
        <v>487</v>
      </c>
      <c r="M352" s="258"/>
      <c r="O352" s="177"/>
      <c r="P352" s="165"/>
    </row>
    <row r="353" spans="1:16">
      <c r="A353" s="166" t="s">
        <v>573</v>
      </c>
      <c r="B353" s="167" t="s">
        <v>572</v>
      </c>
      <c r="C353" s="168">
        <v>2.72</v>
      </c>
      <c r="D353" s="169">
        <v>0.60809999999999997</v>
      </c>
      <c r="E353" s="170">
        <v>0.89890000000000003</v>
      </c>
      <c r="F353" s="171">
        <v>1</v>
      </c>
      <c r="G353" s="172">
        <f t="shared" si="5"/>
        <v>0.89890000000000003</v>
      </c>
      <c r="H353" s="173">
        <f>G353*'2-Calculator'!$G$23</f>
        <v>4876.5325000000003</v>
      </c>
      <c r="I353" s="174" t="s">
        <v>13</v>
      </c>
      <c r="J353" s="174" t="s">
        <v>12</v>
      </c>
      <c r="K353" s="175" t="s">
        <v>152</v>
      </c>
      <c r="L353" s="176" t="s">
        <v>487</v>
      </c>
      <c r="M353" s="258"/>
      <c r="O353" s="177"/>
      <c r="P353" s="165"/>
    </row>
    <row r="354" spans="1:16">
      <c r="A354" s="166" t="s">
        <v>574</v>
      </c>
      <c r="B354" s="167" t="s">
        <v>572</v>
      </c>
      <c r="C354" s="168">
        <v>4.34</v>
      </c>
      <c r="D354" s="169">
        <v>0.77410000000000001</v>
      </c>
      <c r="E354" s="170">
        <v>1.1443000000000001</v>
      </c>
      <c r="F354" s="171">
        <v>1</v>
      </c>
      <c r="G354" s="172">
        <f t="shared" si="5"/>
        <v>1.1443000000000001</v>
      </c>
      <c r="H354" s="173">
        <f>G354*'2-Calculator'!$G$23</f>
        <v>6207.8275000000003</v>
      </c>
      <c r="I354" s="174" t="s">
        <v>13</v>
      </c>
      <c r="J354" s="174" t="s">
        <v>12</v>
      </c>
      <c r="K354" s="175" t="s">
        <v>152</v>
      </c>
      <c r="L354" s="176" t="s">
        <v>487</v>
      </c>
      <c r="M354" s="258"/>
      <c r="O354" s="177"/>
      <c r="P354" s="165"/>
    </row>
    <row r="355" spans="1:16">
      <c r="A355" s="178" t="s">
        <v>575</v>
      </c>
      <c r="B355" s="179" t="s">
        <v>572</v>
      </c>
      <c r="C355" s="180">
        <v>6.34</v>
      </c>
      <c r="D355" s="181">
        <v>1.1618999999999999</v>
      </c>
      <c r="E355" s="182">
        <v>1.7176</v>
      </c>
      <c r="F355" s="183">
        <v>1</v>
      </c>
      <c r="G355" s="182">
        <f t="shared" si="5"/>
        <v>1.7176</v>
      </c>
      <c r="H355" s="184">
        <f>G355*'2-Calculator'!$G$23</f>
        <v>9317.98</v>
      </c>
      <c r="I355" s="185" t="s">
        <v>13</v>
      </c>
      <c r="J355" s="185" t="s">
        <v>12</v>
      </c>
      <c r="K355" s="186" t="s">
        <v>152</v>
      </c>
      <c r="L355" s="187" t="s">
        <v>487</v>
      </c>
      <c r="M355" s="258"/>
      <c r="O355" s="177"/>
      <c r="P355" s="165"/>
    </row>
    <row r="356" spans="1:16">
      <c r="A356" s="188" t="s">
        <v>576</v>
      </c>
      <c r="B356" s="189" t="s">
        <v>577</v>
      </c>
      <c r="C356" s="190">
        <v>1.88</v>
      </c>
      <c r="D356" s="191">
        <v>0.72309999999999997</v>
      </c>
      <c r="E356" s="192">
        <v>1.0689</v>
      </c>
      <c r="F356" s="193">
        <v>1</v>
      </c>
      <c r="G356" s="172">
        <f t="shared" si="5"/>
        <v>1.0689</v>
      </c>
      <c r="H356" s="173">
        <f>G356*'2-Calculator'!$G$23</f>
        <v>5798.7824999999993</v>
      </c>
      <c r="I356" s="194" t="s">
        <v>13</v>
      </c>
      <c r="J356" s="194" t="s">
        <v>12</v>
      </c>
      <c r="K356" s="195" t="s">
        <v>152</v>
      </c>
      <c r="L356" s="196" t="s">
        <v>487</v>
      </c>
      <c r="M356" s="258"/>
      <c r="O356" s="177"/>
      <c r="P356" s="165"/>
    </row>
    <row r="357" spans="1:16">
      <c r="A357" s="166" t="s">
        <v>578</v>
      </c>
      <c r="B357" s="167" t="s">
        <v>577</v>
      </c>
      <c r="C357" s="168">
        <v>2.4300000000000002</v>
      </c>
      <c r="D357" s="169">
        <v>0.81369999999999998</v>
      </c>
      <c r="E357" s="170">
        <v>1.2028000000000001</v>
      </c>
      <c r="F357" s="171">
        <v>1</v>
      </c>
      <c r="G357" s="172">
        <f t="shared" si="5"/>
        <v>1.2028000000000001</v>
      </c>
      <c r="H357" s="173">
        <f>G357*'2-Calculator'!$G$23</f>
        <v>6525.1900000000005</v>
      </c>
      <c r="I357" s="174" t="s">
        <v>13</v>
      </c>
      <c r="J357" s="174" t="s">
        <v>12</v>
      </c>
      <c r="K357" s="175" t="s">
        <v>152</v>
      </c>
      <c r="L357" s="176" t="s">
        <v>487</v>
      </c>
      <c r="M357" s="258"/>
      <c r="O357" s="177"/>
      <c r="P357" s="165"/>
    </row>
    <row r="358" spans="1:16">
      <c r="A358" s="166" t="s">
        <v>579</v>
      </c>
      <c r="B358" s="167" t="s">
        <v>577</v>
      </c>
      <c r="C358" s="168">
        <v>3.89</v>
      </c>
      <c r="D358" s="169">
        <v>1.0064</v>
      </c>
      <c r="E358" s="170">
        <v>1.4877</v>
      </c>
      <c r="F358" s="171">
        <v>1</v>
      </c>
      <c r="G358" s="172">
        <f t="shared" si="5"/>
        <v>1.4877</v>
      </c>
      <c r="H358" s="173">
        <f>G358*'2-Calculator'!$G$23</f>
        <v>8070.7725</v>
      </c>
      <c r="I358" s="174" t="s">
        <v>13</v>
      </c>
      <c r="J358" s="174" t="s">
        <v>12</v>
      </c>
      <c r="K358" s="175" t="s">
        <v>152</v>
      </c>
      <c r="L358" s="176" t="s">
        <v>487</v>
      </c>
      <c r="M358" s="258"/>
      <c r="O358" s="177"/>
      <c r="P358" s="165"/>
    </row>
    <row r="359" spans="1:16">
      <c r="A359" s="178" t="s">
        <v>580</v>
      </c>
      <c r="B359" s="179" t="s">
        <v>577</v>
      </c>
      <c r="C359" s="180">
        <v>6.95</v>
      </c>
      <c r="D359" s="181">
        <v>1.5407</v>
      </c>
      <c r="E359" s="182">
        <v>2.2774999999999999</v>
      </c>
      <c r="F359" s="183">
        <v>1</v>
      </c>
      <c r="G359" s="182">
        <f t="shared" si="5"/>
        <v>2.2774999999999999</v>
      </c>
      <c r="H359" s="184">
        <f>G359*'2-Calculator'!$G$23</f>
        <v>12355.4375</v>
      </c>
      <c r="I359" s="185" t="s">
        <v>13</v>
      </c>
      <c r="J359" s="185" t="s">
        <v>12</v>
      </c>
      <c r="K359" s="186" t="s">
        <v>152</v>
      </c>
      <c r="L359" s="187" t="s">
        <v>487</v>
      </c>
      <c r="M359" s="258"/>
      <c r="O359" s="177"/>
      <c r="P359" s="165"/>
    </row>
    <row r="360" spans="1:16">
      <c r="A360" s="188" t="s">
        <v>581</v>
      </c>
      <c r="B360" s="189" t="s">
        <v>582</v>
      </c>
      <c r="C360" s="190">
        <v>2.21</v>
      </c>
      <c r="D360" s="191">
        <v>0.78129999999999999</v>
      </c>
      <c r="E360" s="192">
        <v>1.155</v>
      </c>
      <c r="F360" s="193">
        <v>1</v>
      </c>
      <c r="G360" s="172">
        <f t="shared" si="5"/>
        <v>1.155</v>
      </c>
      <c r="H360" s="173">
        <f>G360*'2-Calculator'!$G$23</f>
        <v>6265.875</v>
      </c>
      <c r="I360" s="194" t="s">
        <v>13</v>
      </c>
      <c r="J360" s="194" t="s">
        <v>12</v>
      </c>
      <c r="K360" s="195" t="s">
        <v>152</v>
      </c>
      <c r="L360" s="196" t="s">
        <v>487</v>
      </c>
      <c r="M360" s="258"/>
      <c r="O360" s="177"/>
      <c r="P360" s="165"/>
    </row>
    <row r="361" spans="1:16">
      <c r="A361" s="166" t="s">
        <v>583</v>
      </c>
      <c r="B361" s="167" t="s">
        <v>582</v>
      </c>
      <c r="C361" s="168">
        <v>3.38</v>
      </c>
      <c r="D361" s="169">
        <v>0.91210000000000002</v>
      </c>
      <c r="E361" s="170">
        <v>1.3483000000000001</v>
      </c>
      <c r="F361" s="171">
        <v>1</v>
      </c>
      <c r="G361" s="172">
        <f t="shared" si="5"/>
        <v>1.3483000000000001</v>
      </c>
      <c r="H361" s="173">
        <f>G361*'2-Calculator'!$G$23</f>
        <v>7314.5275000000001</v>
      </c>
      <c r="I361" s="174" t="s">
        <v>13</v>
      </c>
      <c r="J361" s="174" t="s">
        <v>12</v>
      </c>
      <c r="K361" s="175" t="s">
        <v>152</v>
      </c>
      <c r="L361" s="176" t="s">
        <v>487</v>
      </c>
      <c r="M361" s="258"/>
      <c r="O361" s="177"/>
      <c r="P361" s="165"/>
    </row>
    <row r="362" spans="1:16">
      <c r="A362" s="166" t="s">
        <v>584</v>
      </c>
      <c r="B362" s="167" t="s">
        <v>582</v>
      </c>
      <c r="C362" s="168">
        <v>6.13</v>
      </c>
      <c r="D362" s="169">
        <v>1.2144999999999999</v>
      </c>
      <c r="E362" s="170">
        <v>1.7952999999999999</v>
      </c>
      <c r="F362" s="171">
        <v>1</v>
      </c>
      <c r="G362" s="172">
        <f t="shared" si="5"/>
        <v>1.7952999999999999</v>
      </c>
      <c r="H362" s="173">
        <f>G362*'2-Calculator'!$G$23</f>
        <v>9739.5024999999987</v>
      </c>
      <c r="I362" s="174" t="s">
        <v>13</v>
      </c>
      <c r="J362" s="174" t="s">
        <v>12</v>
      </c>
      <c r="K362" s="175" t="s">
        <v>152</v>
      </c>
      <c r="L362" s="176" t="s">
        <v>487</v>
      </c>
      <c r="M362" s="258"/>
      <c r="O362" s="177"/>
      <c r="P362" s="165"/>
    </row>
    <row r="363" spans="1:16">
      <c r="A363" s="178" t="s">
        <v>585</v>
      </c>
      <c r="B363" s="179" t="s">
        <v>582</v>
      </c>
      <c r="C363" s="180">
        <v>10.35</v>
      </c>
      <c r="D363" s="181">
        <v>1.9693000000000001</v>
      </c>
      <c r="E363" s="182">
        <v>2.9110999999999998</v>
      </c>
      <c r="F363" s="183">
        <v>1</v>
      </c>
      <c r="G363" s="182">
        <f t="shared" si="5"/>
        <v>2.9110999999999998</v>
      </c>
      <c r="H363" s="184">
        <f>G363*'2-Calculator'!$G$23</f>
        <v>15792.717499999999</v>
      </c>
      <c r="I363" s="185" t="s">
        <v>13</v>
      </c>
      <c r="J363" s="185" t="s">
        <v>12</v>
      </c>
      <c r="K363" s="186" t="s">
        <v>152</v>
      </c>
      <c r="L363" s="187" t="s">
        <v>487</v>
      </c>
      <c r="M363" s="258"/>
      <c r="O363" s="177"/>
      <c r="P363" s="165"/>
    </row>
    <row r="364" spans="1:16">
      <c r="A364" s="188" t="s">
        <v>586</v>
      </c>
      <c r="B364" s="189" t="s">
        <v>587</v>
      </c>
      <c r="C364" s="190">
        <v>4.51</v>
      </c>
      <c r="D364" s="191">
        <v>0.66210000000000002</v>
      </c>
      <c r="E364" s="192">
        <v>0.97870000000000001</v>
      </c>
      <c r="F364" s="193">
        <v>1</v>
      </c>
      <c r="G364" s="172">
        <f t="shared" si="5"/>
        <v>0.97870000000000001</v>
      </c>
      <c r="H364" s="173">
        <f>G364*'2-Calculator'!$G$23</f>
        <v>5309.4475000000002</v>
      </c>
      <c r="I364" s="194" t="s">
        <v>13</v>
      </c>
      <c r="J364" s="194" t="s">
        <v>12</v>
      </c>
      <c r="K364" s="195" t="s">
        <v>152</v>
      </c>
      <c r="L364" s="196" t="s">
        <v>487</v>
      </c>
      <c r="M364" s="258"/>
      <c r="O364" s="177"/>
      <c r="P364" s="165"/>
    </row>
    <row r="365" spans="1:16">
      <c r="A365" s="166" t="s">
        <v>588</v>
      </c>
      <c r="B365" s="167" t="s">
        <v>587</v>
      </c>
      <c r="C365" s="168">
        <v>5.89</v>
      </c>
      <c r="D365" s="169">
        <v>0.77669999999999995</v>
      </c>
      <c r="E365" s="170">
        <v>1.1482000000000001</v>
      </c>
      <c r="F365" s="171">
        <v>1</v>
      </c>
      <c r="G365" s="172">
        <f t="shared" si="5"/>
        <v>1.1482000000000001</v>
      </c>
      <c r="H365" s="173">
        <f>G365*'2-Calculator'!$G$23</f>
        <v>6228.9850000000006</v>
      </c>
      <c r="I365" s="174" t="s">
        <v>13</v>
      </c>
      <c r="J365" s="174" t="s">
        <v>12</v>
      </c>
      <c r="K365" s="175" t="s">
        <v>152</v>
      </c>
      <c r="L365" s="176" t="s">
        <v>487</v>
      </c>
      <c r="M365" s="258"/>
      <c r="O365" s="177"/>
      <c r="P365" s="165"/>
    </row>
    <row r="366" spans="1:16">
      <c r="A366" s="166" t="s">
        <v>589</v>
      </c>
      <c r="B366" s="167" t="s">
        <v>587</v>
      </c>
      <c r="C366" s="168">
        <v>8.01</v>
      </c>
      <c r="D366" s="169">
        <v>1.0995999999999999</v>
      </c>
      <c r="E366" s="170">
        <v>1.6254999999999999</v>
      </c>
      <c r="F366" s="171">
        <v>1</v>
      </c>
      <c r="G366" s="172">
        <f t="shared" si="5"/>
        <v>1.6254999999999999</v>
      </c>
      <c r="H366" s="173">
        <f>G366*'2-Calculator'!$G$23</f>
        <v>8818.3374999999996</v>
      </c>
      <c r="I366" s="174" t="s">
        <v>13</v>
      </c>
      <c r="J366" s="174" t="s">
        <v>12</v>
      </c>
      <c r="K366" s="175" t="s">
        <v>152</v>
      </c>
      <c r="L366" s="176" t="s">
        <v>487</v>
      </c>
      <c r="M366" s="258"/>
      <c r="O366" s="177"/>
      <c r="P366" s="165"/>
    </row>
    <row r="367" spans="1:16">
      <c r="A367" s="178" t="s">
        <v>590</v>
      </c>
      <c r="B367" s="179" t="s">
        <v>587</v>
      </c>
      <c r="C367" s="180">
        <v>11.98</v>
      </c>
      <c r="D367" s="181">
        <v>1.7359</v>
      </c>
      <c r="E367" s="182">
        <v>2.5661</v>
      </c>
      <c r="F367" s="183">
        <v>1</v>
      </c>
      <c r="G367" s="182">
        <f t="shared" si="5"/>
        <v>2.5661</v>
      </c>
      <c r="H367" s="184">
        <f>G367*'2-Calculator'!$G$23</f>
        <v>13921.092500000001</v>
      </c>
      <c r="I367" s="185" t="s">
        <v>13</v>
      </c>
      <c r="J367" s="185" t="s">
        <v>12</v>
      </c>
      <c r="K367" s="186" t="s">
        <v>152</v>
      </c>
      <c r="L367" s="187" t="s">
        <v>487</v>
      </c>
      <c r="M367" s="258"/>
      <c r="O367" s="177"/>
      <c r="P367" s="165"/>
    </row>
    <row r="368" spans="1:16">
      <c r="A368" s="188" t="s">
        <v>591</v>
      </c>
      <c r="B368" s="189" t="s">
        <v>592</v>
      </c>
      <c r="C368" s="190">
        <v>2.74</v>
      </c>
      <c r="D368" s="191">
        <v>0.40010000000000001</v>
      </c>
      <c r="E368" s="192">
        <v>0.59140000000000004</v>
      </c>
      <c r="F368" s="193">
        <v>1</v>
      </c>
      <c r="G368" s="172">
        <f t="shared" si="5"/>
        <v>0.59140000000000004</v>
      </c>
      <c r="H368" s="173">
        <f>G368*'2-Calculator'!$G$23</f>
        <v>3208.3450000000003</v>
      </c>
      <c r="I368" s="194" t="s">
        <v>13</v>
      </c>
      <c r="J368" s="194" t="s">
        <v>12</v>
      </c>
      <c r="K368" s="195" t="s">
        <v>152</v>
      </c>
      <c r="L368" s="196" t="s">
        <v>487</v>
      </c>
      <c r="M368" s="258"/>
      <c r="O368" s="177"/>
      <c r="P368" s="165"/>
    </row>
    <row r="369" spans="1:16">
      <c r="A369" s="166" t="s">
        <v>593</v>
      </c>
      <c r="B369" s="167" t="s">
        <v>592</v>
      </c>
      <c r="C369" s="168">
        <v>3.45</v>
      </c>
      <c r="D369" s="169">
        <v>0.48859999999999998</v>
      </c>
      <c r="E369" s="170">
        <v>0.72230000000000005</v>
      </c>
      <c r="F369" s="171">
        <v>1</v>
      </c>
      <c r="G369" s="172">
        <f t="shared" si="5"/>
        <v>0.72230000000000005</v>
      </c>
      <c r="H369" s="173">
        <f>G369*'2-Calculator'!$G$23</f>
        <v>3918.4775000000004</v>
      </c>
      <c r="I369" s="174" t="s">
        <v>13</v>
      </c>
      <c r="J369" s="174" t="s">
        <v>12</v>
      </c>
      <c r="K369" s="175" t="s">
        <v>152</v>
      </c>
      <c r="L369" s="176" t="s">
        <v>487</v>
      </c>
      <c r="M369" s="258"/>
      <c r="O369" s="177"/>
      <c r="P369" s="165"/>
    </row>
    <row r="370" spans="1:16">
      <c r="A370" s="166" t="s">
        <v>594</v>
      </c>
      <c r="B370" s="167" t="s">
        <v>592</v>
      </c>
      <c r="C370" s="168">
        <v>4.92</v>
      </c>
      <c r="D370" s="169">
        <v>0.66910000000000003</v>
      </c>
      <c r="E370" s="170">
        <v>0.98909999999999998</v>
      </c>
      <c r="F370" s="171">
        <v>1</v>
      </c>
      <c r="G370" s="172">
        <f t="shared" si="5"/>
        <v>0.98909999999999998</v>
      </c>
      <c r="H370" s="173">
        <f>G370*'2-Calculator'!$G$23</f>
        <v>5365.8675000000003</v>
      </c>
      <c r="I370" s="174" t="s">
        <v>13</v>
      </c>
      <c r="J370" s="174" t="s">
        <v>12</v>
      </c>
      <c r="K370" s="175" t="s">
        <v>152</v>
      </c>
      <c r="L370" s="176" t="s">
        <v>487</v>
      </c>
      <c r="M370" s="258"/>
      <c r="O370" s="177"/>
      <c r="P370" s="165"/>
    </row>
    <row r="371" spans="1:16">
      <c r="A371" s="178" t="s">
        <v>595</v>
      </c>
      <c r="B371" s="179" t="s">
        <v>592</v>
      </c>
      <c r="C371" s="180">
        <v>7.03</v>
      </c>
      <c r="D371" s="181">
        <v>0.99829999999999997</v>
      </c>
      <c r="E371" s="182">
        <v>1.4757</v>
      </c>
      <c r="F371" s="183">
        <v>1</v>
      </c>
      <c r="G371" s="182">
        <f t="shared" si="5"/>
        <v>1.4757</v>
      </c>
      <c r="H371" s="184">
        <f>G371*'2-Calculator'!$G$23</f>
        <v>8005.6724999999997</v>
      </c>
      <c r="I371" s="185" t="s">
        <v>13</v>
      </c>
      <c r="J371" s="185" t="s">
        <v>12</v>
      </c>
      <c r="K371" s="186" t="s">
        <v>152</v>
      </c>
      <c r="L371" s="187" t="s">
        <v>487</v>
      </c>
      <c r="M371" s="258"/>
      <c r="O371" s="177"/>
      <c r="P371" s="165"/>
    </row>
    <row r="372" spans="1:16">
      <c r="A372" s="188" t="s">
        <v>596</v>
      </c>
      <c r="B372" s="189" t="s">
        <v>597</v>
      </c>
      <c r="C372" s="190">
        <v>1.78</v>
      </c>
      <c r="D372" s="191">
        <v>0.30809999999999998</v>
      </c>
      <c r="E372" s="192">
        <v>0.45540000000000003</v>
      </c>
      <c r="F372" s="193">
        <v>1</v>
      </c>
      <c r="G372" s="172">
        <f t="shared" si="5"/>
        <v>0.45540000000000003</v>
      </c>
      <c r="H372" s="173">
        <f>G372*'2-Calculator'!$G$23</f>
        <v>2470.5450000000001</v>
      </c>
      <c r="I372" s="194" t="s">
        <v>13</v>
      </c>
      <c r="J372" s="194" t="s">
        <v>12</v>
      </c>
      <c r="K372" s="195" t="s">
        <v>152</v>
      </c>
      <c r="L372" s="196" t="s">
        <v>487</v>
      </c>
      <c r="M372" s="258"/>
      <c r="O372" s="177"/>
      <c r="P372" s="165"/>
    </row>
    <row r="373" spans="1:16">
      <c r="A373" s="166" t="s">
        <v>598</v>
      </c>
      <c r="B373" s="167" t="s">
        <v>597</v>
      </c>
      <c r="C373" s="168">
        <v>2.23</v>
      </c>
      <c r="D373" s="169">
        <v>0.38679999999999998</v>
      </c>
      <c r="E373" s="170">
        <v>0.57179999999999997</v>
      </c>
      <c r="F373" s="171">
        <v>1</v>
      </c>
      <c r="G373" s="172">
        <f t="shared" si="5"/>
        <v>0.57179999999999997</v>
      </c>
      <c r="H373" s="173">
        <f>G373*'2-Calculator'!$G$23</f>
        <v>3102.0149999999999</v>
      </c>
      <c r="I373" s="174" t="s">
        <v>13</v>
      </c>
      <c r="J373" s="174" t="s">
        <v>12</v>
      </c>
      <c r="K373" s="175" t="s">
        <v>152</v>
      </c>
      <c r="L373" s="176" t="s">
        <v>487</v>
      </c>
      <c r="M373" s="258"/>
      <c r="O373" s="177"/>
      <c r="P373" s="165"/>
    </row>
    <row r="374" spans="1:16">
      <c r="A374" s="166" t="s">
        <v>599</v>
      </c>
      <c r="B374" s="167" t="s">
        <v>597</v>
      </c>
      <c r="C374" s="168">
        <v>3.01</v>
      </c>
      <c r="D374" s="169">
        <v>0.58089999999999997</v>
      </c>
      <c r="E374" s="170">
        <v>0.85870000000000002</v>
      </c>
      <c r="F374" s="171">
        <v>1</v>
      </c>
      <c r="G374" s="172">
        <f t="shared" si="5"/>
        <v>0.85870000000000002</v>
      </c>
      <c r="H374" s="173">
        <f>G374*'2-Calculator'!$G$23</f>
        <v>4658.4475000000002</v>
      </c>
      <c r="I374" s="174" t="s">
        <v>13</v>
      </c>
      <c r="J374" s="174" t="s">
        <v>12</v>
      </c>
      <c r="K374" s="175" t="s">
        <v>152</v>
      </c>
      <c r="L374" s="176" t="s">
        <v>487</v>
      </c>
      <c r="M374" s="258"/>
      <c r="O374" s="177"/>
      <c r="P374" s="165"/>
    </row>
    <row r="375" spans="1:16">
      <c r="A375" s="178" t="s">
        <v>600</v>
      </c>
      <c r="B375" s="179" t="s">
        <v>597</v>
      </c>
      <c r="C375" s="180">
        <v>4.46</v>
      </c>
      <c r="D375" s="181">
        <v>1.1073</v>
      </c>
      <c r="E375" s="182">
        <v>1.6369</v>
      </c>
      <c r="F375" s="183">
        <v>1</v>
      </c>
      <c r="G375" s="182">
        <f t="shared" si="5"/>
        <v>1.6369</v>
      </c>
      <c r="H375" s="184">
        <f>G375*'2-Calculator'!$G$23</f>
        <v>8880.1825000000008</v>
      </c>
      <c r="I375" s="185" t="s">
        <v>13</v>
      </c>
      <c r="J375" s="185" t="s">
        <v>12</v>
      </c>
      <c r="K375" s="186" t="s">
        <v>152</v>
      </c>
      <c r="L375" s="187" t="s">
        <v>487</v>
      </c>
      <c r="M375" s="258"/>
      <c r="O375" s="177"/>
      <c r="P375" s="165"/>
    </row>
    <row r="376" spans="1:16">
      <c r="A376" s="188" t="s">
        <v>601</v>
      </c>
      <c r="B376" s="189" t="s">
        <v>602</v>
      </c>
      <c r="C376" s="190">
        <v>2.83</v>
      </c>
      <c r="D376" s="191">
        <v>0.37619999999999998</v>
      </c>
      <c r="E376" s="192">
        <v>0.55610000000000004</v>
      </c>
      <c r="F376" s="193">
        <v>1</v>
      </c>
      <c r="G376" s="172">
        <f t="shared" si="5"/>
        <v>0.55610000000000004</v>
      </c>
      <c r="H376" s="173">
        <f>G376*'2-Calculator'!$G$23</f>
        <v>3016.8425000000002</v>
      </c>
      <c r="I376" s="194" t="s">
        <v>13</v>
      </c>
      <c r="J376" s="194" t="s">
        <v>12</v>
      </c>
      <c r="K376" s="195" t="s">
        <v>152</v>
      </c>
      <c r="L376" s="196" t="s">
        <v>487</v>
      </c>
      <c r="M376" s="258"/>
      <c r="O376" s="177"/>
      <c r="P376" s="165"/>
    </row>
    <row r="377" spans="1:16">
      <c r="A377" s="166" t="s">
        <v>603</v>
      </c>
      <c r="B377" s="167" t="s">
        <v>602</v>
      </c>
      <c r="C377" s="168">
        <v>3.61</v>
      </c>
      <c r="D377" s="169">
        <v>0.48359999999999997</v>
      </c>
      <c r="E377" s="170">
        <v>0.71489999999999998</v>
      </c>
      <c r="F377" s="171">
        <v>1</v>
      </c>
      <c r="G377" s="172">
        <f t="shared" si="5"/>
        <v>0.71489999999999998</v>
      </c>
      <c r="H377" s="173">
        <f>G377*'2-Calculator'!$G$23</f>
        <v>3878.3325</v>
      </c>
      <c r="I377" s="174" t="s">
        <v>13</v>
      </c>
      <c r="J377" s="174" t="s">
        <v>12</v>
      </c>
      <c r="K377" s="175" t="s">
        <v>152</v>
      </c>
      <c r="L377" s="176" t="s">
        <v>487</v>
      </c>
      <c r="M377" s="258"/>
      <c r="O377" s="177"/>
      <c r="P377" s="165"/>
    </row>
    <row r="378" spans="1:16">
      <c r="A378" s="166" t="s">
        <v>604</v>
      </c>
      <c r="B378" s="167" t="s">
        <v>602</v>
      </c>
      <c r="C378" s="168">
        <v>4.78</v>
      </c>
      <c r="D378" s="169">
        <v>0.67149999999999999</v>
      </c>
      <c r="E378" s="170">
        <v>0.99260000000000004</v>
      </c>
      <c r="F378" s="171">
        <v>1</v>
      </c>
      <c r="G378" s="172">
        <f t="shared" si="5"/>
        <v>0.99260000000000004</v>
      </c>
      <c r="H378" s="173">
        <f>G378*'2-Calculator'!$G$23</f>
        <v>5384.8550000000005</v>
      </c>
      <c r="I378" s="174" t="s">
        <v>13</v>
      </c>
      <c r="J378" s="174" t="s">
        <v>12</v>
      </c>
      <c r="K378" s="175" t="s">
        <v>152</v>
      </c>
      <c r="L378" s="176" t="s">
        <v>487</v>
      </c>
      <c r="M378" s="258"/>
      <c r="O378" s="177"/>
      <c r="P378" s="165"/>
    </row>
    <row r="379" spans="1:16">
      <c r="A379" s="178" t="s">
        <v>605</v>
      </c>
      <c r="B379" s="179" t="s">
        <v>602</v>
      </c>
      <c r="C379" s="180">
        <v>8.18</v>
      </c>
      <c r="D379" s="181">
        <v>1.1677999999999999</v>
      </c>
      <c r="E379" s="182">
        <v>1.7262999999999999</v>
      </c>
      <c r="F379" s="183">
        <v>1</v>
      </c>
      <c r="G379" s="182">
        <f t="shared" si="5"/>
        <v>1.7262999999999999</v>
      </c>
      <c r="H379" s="184">
        <f>G379*'2-Calculator'!$G$23</f>
        <v>9365.1774999999998</v>
      </c>
      <c r="I379" s="185" t="s">
        <v>13</v>
      </c>
      <c r="J379" s="185" t="s">
        <v>12</v>
      </c>
      <c r="K379" s="186" t="s">
        <v>152</v>
      </c>
      <c r="L379" s="187" t="s">
        <v>487</v>
      </c>
      <c r="M379" s="258"/>
      <c r="O379" s="177"/>
      <c r="P379" s="165"/>
    </row>
    <row r="380" spans="1:16">
      <c r="A380" s="188" t="s">
        <v>606</v>
      </c>
      <c r="B380" s="189" t="s">
        <v>607</v>
      </c>
      <c r="C380" s="190">
        <v>1.69</v>
      </c>
      <c r="D380" s="191">
        <v>0.36930000000000002</v>
      </c>
      <c r="E380" s="192">
        <v>0.54590000000000005</v>
      </c>
      <c r="F380" s="193">
        <v>1</v>
      </c>
      <c r="G380" s="172">
        <f t="shared" si="5"/>
        <v>0.54590000000000005</v>
      </c>
      <c r="H380" s="173">
        <f>G380*'2-Calculator'!$G$23</f>
        <v>2961.5075000000002</v>
      </c>
      <c r="I380" s="194" t="s">
        <v>13</v>
      </c>
      <c r="J380" s="194" t="s">
        <v>12</v>
      </c>
      <c r="K380" s="195" t="s">
        <v>152</v>
      </c>
      <c r="L380" s="196" t="s">
        <v>487</v>
      </c>
      <c r="M380" s="258"/>
      <c r="O380" s="177"/>
      <c r="P380" s="165"/>
    </row>
    <row r="381" spans="1:16">
      <c r="A381" s="166" t="s">
        <v>608</v>
      </c>
      <c r="B381" s="167" t="s">
        <v>607</v>
      </c>
      <c r="C381" s="168">
        <v>2.15</v>
      </c>
      <c r="D381" s="169">
        <v>0.42630000000000001</v>
      </c>
      <c r="E381" s="170">
        <v>0.63019999999999998</v>
      </c>
      <c r="F381" s="171">
        <v>1</v>
      </c>
      <c r="G381" s="172">
        <f t="shared" si="5"/>
        <v>0.63019999999999998</v>
      </c>
      <c r="H381" s="173">
        <f>G381*'2-Calculator'!$G$23</f>
        <v>3418.835</v>
      </c>
      <c r="I381" s="174" t="s">
        <v>13</v>
      </c>
      <c r="J381" s="174" t="s">
        <v>12</v>
      </c>
      <c r="K381" s="175" t="s">
        <v>152</v>
      </c>
      <c r="L381" s="176" t="s">
        <v>487</v>
      </c>
      <c r="M381" s="258"/>
      <c r="O381" s="177"/>
      <c r="P381" s="165"/>
    </row>
    <row r="382" spans="1:16">
      <c r="A382" s="166" t="s">
        <v>609</v>
      </c>
      <c r="B382" s="167" t="s">
        <v>607</v>
      </c>
      <c r="C382" s="168">
        <v>3.03</v>
      </c>
      <c r="D382" s="169">
        <v>0.53410000000000002</v>
      </c>
      <c r="E382" s="170">
        <v>0.78949999999999998</v>
      </c>
      <c r="F382" s="171">
        <v>1</v>
      </c>
      <c r="G382" s="172">
        <f t="shared" si="5"/>
        <v>0.78949999999999998</v>
      </c>
      <c r="H382" s="173">
        <f>G382*'2-Calculator'!$G$23</f>
        <v>4283.0374999999995</v>
      </c>
      <c r="I382" s="174" t="s">
        <v>13</v>
      </c>
      <c r="J382" s="174" t="s">
        <v>12</v>
      </c>
      <c r="K382" s="175" t="s">
        <v>152</v>
      </c>
      <c r="L382" s="176" t="s">
        <v>487</v>
      </c>
      <c r="M382" s="258"/>
      <c r="O382" s="177"/>
      <c r="P382" s="165"/>
    </row>
    <row r="383" spans="1:16">
      <c r="A383" s="178" t="s">
        <v>610</v>
      </c>
      <c r="B383" s="179" t="s">
        <v>607</v>
      </c>
      <c r="C383" s="180">
        <v>5.81</v>
      </c>
      <c r="D383" s="181">
        <v>0.89800000000000002</v>
      </c>
      <c r="E383" s="182">
        <v>1.3274999999999999</v>
      </c>
      <c r="F383" s="183">
        <v>1</v>
      </c>
      <c r="G383" s="182">
        <f t="shared" si="5"/>
        <v>1.3274999999999999</v>
      </c>
      <c r="H383" s="184">
        <f>G383*'2-Calculator'!$G$23</f>
        <v>7201.6874999999991</v>
      </c>
      <c r="I383" s="185" t="s">
        <v>13</v>
      </c>
      <c r="J383" s="185" t="s">
        <v>12</v>
      </c>
      <c r="K383" s="186" t="s">
        <v>152</v>
      </c>
      <c r="L383" s="187" t="s">
        <v>487</v>
      </c>
      <c r="M383" s="258"/>
      <c r="O383" s="177"/>
      <c r="P383" s="165"/>
    </row>
    <row r="384" spans="1:16">
      <c r="A384" s="188" t="s">
        <v>611</v>
      </c>
      <c r="B384" s="189" t="s">
        <v>612</v>
      </c>
      <c r="C384" s="190">
        <v>2.0299999999999998</v>
      </c>
      <c r="D384" s="191">
        <v>0.3861</v>
      </c>
      <c r="E384" s="192">
        <v>0.57069999999999999</v>
      </c>
      <c r="F384" s="193">
        <v>1</v>
      </c>
      <c r="G384" s="172">
        <f t="shared" si="5"/>
        <v>0.57069999999999999</v>
      </c>
      <c r="H384" s="173">
        <f>G384*'2-Calculator'!$G$23</f>
        <v>3096.0475000000001</v>
      </c>
      <c r="I384" s="194" t="s">
        <v>13</v>
      </c>
      <c r="J384" s="194" t="s">
        <v>12</v>
      </c>
      <c r="K384" s="195" t="s">
        <v>152</v>
      </c>
      <c r="L384" s="196" t="s">
        <v>487</v>
      </c>
      <c r="M384" s="258"/>
      <c r="O384" s="177"/>
      <c r="P384" s="165"/>
    </row>
    <row r="385" spans="1:16">
      <c r="A385" s="166" t="s">
        <v>613</v>
      </c>
      <c r="B385" s="167" t="s">
        <v>612</v>
      </c>
      <c r="C385" s="168">
        <v>2.59</v>
      </c>
      <c r="D385" s="169">
        <v>0.4521</v>
      </c>
      <c r="E385" s="170">
        <v>0.66830000000000001</v>
      </c>
      <c r="F385" s="171">
        <v>1</v>
      </c>
      <c r="G385" s="172">
        <f t="shared" si="5"/>
        <v>0.66830000000000001</v>
      </c>
      <c r="H385" s="173">
        <f>G385*'2-Calculator'!$G$23</f>
        <v>3625.5275000000001</v>
      </c>
      <c r="I385" s="174" t="s">
        <v>13</v>
      </c>
      <c r="J385" s="174" t="s">
        <v>12</v>
      </c>
      <c r="K385" s="175" t="s">
        <v>152</v>
      </c>
      <c r="L385" s="176" t="s">
        <v>487</v>
      </c>
      <c r="M385" s="258"/>
      <c r="O385" s="177"/>
      <c r="P385" s="165"/>
    </row>
    <row r="386" spans="1:16">
      <c r="A386" s="166" t="s">
        <v>614</v>
      </c>
      <c r="B386" s="167" t="s">
        <v>612</v>
      </c>
      <c r="C386" s="168">
        <v>3.74</v>
      </c>
      <c r="D386" s="169">
        <v>0.59450000000000003</v>
      </c>
      <c r="E386" s="170">
        <v>0.87880000000000003</v>
      </c>
      <c r="F386" s="171">
        <v>1</v>
      </c>
      <c r="G386" s="172">
        <f t="shared" si="5"/>
        <v>0.87880000000000003</v>
      </c>
      <c r="H386" s="173">
        <f>G386*'2-Calculator'!$G$23</f>
        <v>4767.49</v>
      </c>
      <c r="I386" s="174" t="s">
        <v>13</v>
      </c>
      <c r="J386" s="174" t="s">
        <v>12</v>
      </c>
      <c r="K386" s="175" t="s">
        <v>152</v>
      </c>
      <c r="L386" s="176" t="s">
        <v>487</v>
      </c>
      <c r="M386" s="258"/>
      <c r="O386" s="177"/>
      <c r="P386" s="165"/>
    </row>
    <row r="387" spans="1:16">
      <c r="A387" s="178" t="s">
        <v>615</v>
      </c>
      <c r="B387" s="179" t="s">
        <v>612</v>
      </c>
      <c r="C387" s="180">
        <v>6.67</v>
      </c>
      <c r="D387" s="181">
        <v>1.0167999999999999</v>
      </c>
      <c r="E387" s="182">
        <v>1.5031000000000001</v>
      </c>
      <c r="F387" s="183">
        <v>1</v>
      </c>
      <c r="G387" s="182">
        <f t="shared" si="5"/>
        <v>1.5031000000000001</v>
      </c>
      <c r="H387" s="184">
        <f>G387*'2-Calculator'!$G$23</f>
        <v>8154.3175000000001</v>
      </c>
      <c r="I387" s="185" t="s">
        <v>13</v>
      </c>
      <c r="J387" s="185" t="s">
        <v>12</v>
      </c>
      <c r="K387" s="186" t="s">
        <v>152</v>
      </c>
      <c r="L387" s="187" t="s">
        <v>487</v>
      </c>
      <c r="M387" s="258"/>
      <c r="O387" s="177"/>
      <c r="P387" s="165"/>
    </row>
    <row r="388" spans="1:16">
      <c r="A388" s="188" t="s">
        <v>616</v>
      </c>
      <c r="B388" s="189" t="s">
        <v>617</v>
      </c>
      <c r="C388" s="190">
        <v>2.08</v>
      </c>
      <c r="D388" s="191">
        <v>0.36459999999999998</v>
      </c>
      <c r="E388" s="192">
        <v>0.53900000000000003</v>
      </c>
      <c r="F388" s="193">
        <v>1</v>
      </c>
      <c r="G388" s="172">
        <f t="shared" si="5"/>
        <v>0.53900000000000003</v>
      </c>
      <c r="H388" s="173">
        <f>G388*'2-Calculator'!$G$23</f>
        <v>2924.0750000000003</v>
      </c>
      <c r="I388" s="194" t="s">
        <v>13</v>
      </c>
      <c r="J388" s="194" t="s">
        <v>12</v>
      </c>
      <c r="K388" s="195" t="s">
        <v>152</v>
      </c>
      <c r="L388" s="196" t="s">
        <v>487</v>
      </c>
      <c r="M388" s="258"/>
      <c r="O388" s="177"/>
      <c r="P388" s="165"/>
    </row>
    <row r="389" spans="1:16">
      <c r="A389" s="166" t="s">
        <v>618</v>
      </c>
      <c r="B389" s="167" t="s">
        <v>617</v>
      </c>
      <c r="C389" s="168">
        <v>3.04</v>
      </c>
      <c r="D389" s="169">
        <v>0.47510000000000002</v>
      </c>
      <c r="E389" s="170">
        <v>0.70230000000000004</v>
      </c>
      <c r="F389" s="171">
        <v>1</v>
      </c>
      <c r="G389" s="172">
        <f t="shared" si="5"/>
        <v>0.70230000000000004</v>
      </c>
      <c r="H389" s="173">
        <f>G389*'2-Calculator'!$G$23</f>
        <v>3809.9775000000004</v>
      </c>
      <c r="I389" s="174" t="s">
        <v>13</v>
      </c>
      <c r="J389" s="174" t="s">
        <v>12</v>
      </c>
      <c r="K389" s="175" t="s">
        <v>152</v>
      </c>
      <c r="L389" s="176" t="s">
        <v>487</v>
      </c>
      <c r="M389" s="258"/>
      <c r="O389" s="177"/>
      <c r="P389" s="165"/>
    </row>
    <row r="390" spans="1:16">
      <c r="A390" s="166" t="s">
        <v>619</v>
      </c>
      <c r="B390" s="167" t="s">
        <v>617</v>
      </c>
      <c r="C390" s="168">
        <v>4.7699999999999996</v>
      </c>
      <c r="D390" s="169">
        <v>0.6411</v>
      </c>
      <c r="E390" s="170">
        <v>0.94769999999999999</v>
      </c>
      <c r="F390" s="171">
        <v>1</v>
      </c>
      <c r="G390" s="172">
        <f t="shared" si="5"/>
        <v>0.94769999999999999</v>
      </c>
      <c r="H390" s="173">
        <f>G390*'2-Calculator'!$G$23</f>
        <v>5141.2725</v>
      </c>
      <c r="I390" s="174" t="s">
        <v>13</v>
      </c>
      <c r="J390" s="174" t="s">
        <v>12</v>
      </c>
      <c r="K390" s="175" t="s">
        <v>152</v>
      </c>
      <c r="L390" s="176" t="s">
        <v>487</v>
      </c>
      <c r="M390" s="258"/>
      <c r="O390" s="177"/>
      <c r="P390" s="165"/>
    </row>
    <row r="391" spans="1:16">
      <c r="A391" s="178" t="s">
        <v>620</v>
      </c>
      <c r="B391" s="179" t="s">
        <v>617</v>
      </c>
      <c r="C391" s="180">
        <v>8.9499999999999993</v>
      </c>
      <c r="D391" s="181">
        <v>1.1105</v>
      </c>
      <c r="E391" s="182">
        <v>1.6415999999999999</v>
      </c>
      <c r="F391" s="183">
        <v>1</v>
      </c>
      <c r="G391" s="182">
        <f t="shared" si="5"/>
        <v>1.6415999999999999</v>
      </c>
      <c r="H391" s="184">
        <f>G391*'2-Calculator'!$G$23</f>
        <v>8905.68</v>
      </c>
      <c r="I391" s="185" t="s">
        <v>13</v>
      </c>
      <c r="J391" s="185" t="s">
        <v>12</v>
      </c>
      <c r="K391" s="186" t="s">
        <v>152</v>
      </c>
      <c r="L391" s="187" t="s">
        <v>487</v>
      </c>
      <c r="M391" s="258"/>
      <c r="O391" s="177"/>
      <c r="P391" s="165"/>
    </row>
    <row r="392" spans="1:16">
      <c r="A392" s="188" t="s">
        <v>621</v>
      </c>
      <c r="B392" s="189" t="s">
        <v>622</v>
      </c>
      <c r="C392" s="190">
        <v>2.09</v>
      </c>
      <c r="D392" s="191">
        <v>0.35010000000000002</v>
      </c>
      <c r="E392" s="192">
        <v>0.51749999999999996</v>
      </c>
      <c r="F392" s="193">
        <v>1</v>
      </c>
      <c r="G392" s="172">
        <f t="shared" si="5"/>
        <v>0.51749999999999996</v>
      </c>
      <c r="H392" s="173">
        <f>G392*'2-Calculator'!$G$23</f>
        <v>2807.4375</v>
      </c>
      <c r="I392" s="194" t="s">
        <v>13</v>
      </c>
      <c r="J392" s="194" t="s">
        <v>12</v>
      </c>
      <c r="K392" s="195" t="s">
        <v>152</v>
      </c>
      <c r="L392" s="196" t="s">
        <v>487</v>
      </c>
      <c r="M392" s="258"/>
      <c r="O392" s="177"/>
      <c r="P392" s="165"/>
    </row>
    <row r="393" spans="1:16">
      <c r="A393" s="166" t="s">
        <v>623</v>
      </c>
      <c r="B393" s="167" t="s">
        <v>622</v>
      </c>
      <c r="C393" s="168">
        <v>2.72</v>
      </c>
      <c r="D393" s="169">
        <v>0.43540000000000001</v>
      </c>
      <c r="E393" s="170">
        <v>0.64359999999999995</v>
      </c>
      <c r="F393" s="171">
        <v>1</v>
      </c>
      <c r="G393" s="172">
        <f t="shared" si="5"/>
        <v>0.64359999999999995</v>
      </c>
      <c r="H393" s="173">
        <f>G393*'2-Calculator'!$G$23</f>
        <v>3491.5299999999997</v>
      </c>
      <c r="I393" s="174" t="s">
        <v>13</v>
      </c>
      <c r="J393" s="174" t="s">
        <v>12</v>
      </c>
      <c r="K393" s="175" t="s">
        <v>152</v>
      </c>
      <c r="L393" s="176" t="s">
        <v>487</v>
      </c>
      <c r="M393" s="258"/>
      <c r="O393" s="177"/>
      <c r="P393" s="165"/>
    </row>
    <row r="394" spans="1:16">
      <c r="A394" s="166" t="s">
        <v>624</v>
      </c>
      <c r="B394" s="167" t="s">
        <v>622</v>
      </c>
      <c r="C394" s="168">
        <v>4.0599999999999996</v>
      </c>
      <c r="D394" s="169">
        <v>0.60719999999999996</v>
      </c>
      <c r="E394" s="170">
        <v>0.89759999999999995</v>
      </c>
      <c r="F394" s="171">
        <v>1</v>
      </c>
      <c r="G394" s="172">
        <f t="shared" si="5"/>
        <v>0.89759999999999995</v>
      </c>
      <c r="H394" s="173">
        <f>G394*'2-Calculator'!$G$23</f>
        <v>4869.4799999999996</v>
      </c>
      <c r="I394" s="174" t="s">
        <v>13</v>
      </c>
      <c r="J394" s="174" t="s">
        <v>12</v>
      </c>
      <c r="K394" s="175" t="s">
        <v>152</v>
      </c>
      <c r="L394" s="176" t="s">
        <v>487</v>
      </c>
      <c r="M394" s="258"/>
      <c r="O394" s="177"/>
      <c r="P394" s="165"/>
    </row>
    <row r="395" spans="1:16">
      <c r="A395" s="178" t="s">
        <v>625</v>
      </c>
      <c r="B395" s="179" t="s">
        <v>622</v>
      </c>
      <c r="C395" s="180">
        <v>7.02</v>
      </c>
      <c r="D395" s="181">
        <v>1.0684</v>
      </c>
      <c r="E395" s="182">
        <v>1.5793999999999999</v>
      </c>
      <c r="F395" s="183">
        <v>1</v>
      </c>
      <c r="G395" s="182">
        <f t="shared" si="5"/>
        <v>1.5793999999999999</v>
      </c>
      <c r="H395" s="184">
        <f>G395*'2-Calculator'!$G$23</f>
        <v>8568.244999999999</v>
      </c>
      <c r="I395" s="185" t="s">
        <v>13</v>
      </c>
      <c r="J395" s="185" t="s">
        <v>12</v>
      </c>
      <c r="K395" s="186" t="s">
        <v>152</v>
      </c>
      <c r="L395" s="187" t="s">
        <v>487</v>
      </c>
      <c r="M395" s="258"/>
      <c r="O395" s="177"/>
      <c r="P395" s="165"/>
    </row>
    <row r="396" spans="1:16">
      <c r="A396" s="188" t="s">
        <v>626</v>
      </c>
      <c r="B396" s="189" t="s">
        <v>627</v>
      </c>
      <c r="C396" s="190">
        <v>1.64</v>
      </c>
      <c r="D396" s="191">
        <v>0.38169999999999998</v>
      </c>
      <c r="E396" s="192">
        <v>0.56420000000000003</v>
      </c>
      <c r="F396" s="193">
        <v>1</v>
      </c>
      <c r="G396" s="172">
        <f t="shared" si="5"/>
        <v>0.56420000000000003</v>
      </c>
      <c r="H396" s="173">
        <f>G396*'2-Calculator'!$G$23</f>
        <v>3060.7850000000003</v>
      </c>
      <c r="I396" s="194" t="s">
        <v>13</v>
      </c>
      <c r="J396" s="194" t="s">
        <v>12</v>
      </c>
      <c r="K396" s="195" t="s">
        <v>152</v>
      </c>
      <c r="L396" s="196" t="s">
        <v>487</v>
      </c>
      <c r="M396" s="258"/>
      <c r="O396" s="177"/>
      <c r="P396" s="165"/>
    </row>
    <row r="397" spans="1:16">
      <c r="A397" s="166" t="s">
        <v>628</v>
      </c>
      <c r="B397" s="167" t="s">
        <v>627</v>
      </c>
      <c r="C397" s="168">
        <v>2.06</v>
      </c>
      <c r="D397" s="169">
        <v>0.441</v>
      </c>
      <c r="E397" s="170">
        <v>0.65190000000000003</v>
      </c>
      <c r="F397" s="171">
        <v>1</v>
      </c>
      <c r="G397" s="172">
        <f t="shared" si="5"/>
        <v>0.65190000000000003</v>
      </c>
      <c r="H397" s="173">
        <f>G397*'2-Calculator'!$G$23</f>
        <v>3536.5575000000003</v>
      </c>
      <c r="I397" s="174" t="s">
        <v>13</v>
      </c>
      <c r="J397" s="174" t="s">
        <v>12</v>
      </c>
      <c r="K397" s="175" t="s">
        <v>152</v>
      </c>
      <c r="L397" s="176" t="s">
        <v>487</v>
      </c>
      <c r="M397" s="258"/>
      <c r="O397" s="177"/>
      <c r="P397" s="165"/>
    </row>
    <row r="398" spans="1:16">
      <c r="A398" s="166" t="s">
        <v>629</v>
      </c>
      <c r="B398" s="167" t="s">
        <v>627</v>
      </c>
      <c r="C398" s="168">
        <v>2.81</v>
      </c>
      <c r="D398" s="169">
        <v>0.53680000000000005</v>
      </c>
      <c r="E398" s="170">
        <v>0.79349999999999998</v>
      </c>
      <c r="F398" s="171">
        <v>1</v>
      </c>
      <c r="G398" s="172">
        <f t="shared" si="5"/>
        <v>0.79349999999999998</v>
      </c>
      <c r="H398" s="173">
        <f>G398*'2-Calculator'!$G$23</f>
        <v>4304.7375000000002</v>
      </c>
      <c r="I398" s="174" t="s">
        <v>13</v>
      </c>
      <c r="J398" s="174" t="s">
        <v>12</v>
      </c>
      <c r="K398" s="175" t="s">
        <v>152</v>
      </c>
      <c r="L398" s="176" t="s">
        <v>487</v>
      </c>
      <c r="M398" s="258"/>
      <c r="O398" s="177"/>
      <c r="P398" s="165"/>
    </row>
    <row r="399" spans="1:16">
      <c r="A399" s="178" t="s">
        <v>630</v>
      </c>
      <c r="B399" s="179" t="s">
        <v>627</v>
      </c>
      <c r="C399" s="180">
        <v>4.7300000000000004</v>
      </c>
      <c r="D399" s="181">
        <v>0.77229999999999999</v>
      </c>
      <c r="E399" s="182">
        <v>1.1415999999999999</v>
      </c>
      <c r="F399" s="183">
        <v>1</v>
      </c>
      <c r="G399" s="182">
        <f t="shared" si="5"/>
        <v>1.1415999999999999</v>
      </c>
      <c r="H399" s="184">
        <f>G399*'2-Calculator'!$G$23</f>
        <v>6193.1799999999994</v>
      </c>
      <c r="I399" s="185" t="s">
        <v>13</v>
      </c>
      <c r="J399" s="185" t="s">
        <v>12</v>
      </c>
      <c r="K399" s="186" t="s">
        <v>152</v>
      </c>
      <c r="L399" s="187" t="s">
        <v>487</v>
      </c>
      <c r="M399" s="258"/>
      <c r="O399" s="177"/>
      <c r="P399" s="165"/>
    </row>
    <row r="400" spans="1:16">
      <c r="A400" s="188" t="s">
        <v>631</v>
      </c>
      <c r="B400" s="189" t="s">
        <v>632</v>
      </c>
      <c r="C400" s="190">
        <v>2.17</v>
      </c>
      <c r="D400" s="191">
        <v>0.42920000000000003</v>
      </c>
      <c r="E400" s="192">
        <v>0.63449999999999995</v>
      </c>
      <c r="F400" s="193">
        <v>1</v>
      </c>
      <c r="G400" s="172">
        <f t="shared" si="5"/>
        <v>0.63449999999999995</v>
      </c>
      <c r="H400" s="173">
        <f>G400*'2-Calculator'!$G$23</f>
        <v>3442.1624999999999</v>
      </c>
      <c r="I400" s="194" t="s">
        <v>13</v>
      </c>
      <c r="J400" s="194" t="s">
        <v>12</v>
      </c>
      <c r="K400" s="195" t="s">
        <v>152</v>
      </c>
      <c r="L400" s="196" t="s">
        <v>487</v>
      </c>
      <c r="M400" s="258"/>
      <c r="O400" s="177"/>
      <c r="P400" s="165"/>
    </row>
    <row r="401" spans="1:16">
      <c r="A401" s="166" t="s">
        <v>633</v>
      </c>
      <c r="B401" s="167" t="s">
        <v>632</v>
      </c>
      <c r="C401" s="168">
        <v>2.67</v>
      </c>
      <c r="D401" s="169">
        <v>0.49740000000000001</v>
      </c>
      <c r="E401" s="170">
        <v>0.73529999999999995</v>
      </c>
      <c r="F401" s="171">
        <v>1</v>
      </c>
      <c r="G401" s="172">
        <f t="shared" si="5"/>
        <v>0.73529999999999995</v>
      </c>
      <c r="H401" s="173">
        <f>G401*'2-Calculator'!$G$23</f>
        <v>3989.0024999999996</v>
      </c>
      <c r="I401" s="174" t="s">
        <v>13</v>
      </c>
      <c r="J401" s="174" t="s">
        <v>12</v>
      </c>
      <c r="K401" s="175" t="s">
        <v>152</v>
      </c>
      <c r="L401" s="176" t="s">
        <v>487</v>
      </c>
      <c r="M401" s="258"/>
      <c r="O401" s="177"/>
      <c r="P401" s="165"/>
    </row>
    <row r="402" spans="1:16">
      <c r="A402" s="166" t="s">
        <v>634</v>
      </c>
      <c r="B402" s="167" t="s">
        <v>632</v>
      </c>
      <c r="C402" s="168">
        <v>3.5</v>
      </c>
      <c r="D402" s="169">
        <v>0.58299999999999996</v>
      </c>
      <c r="E402" s="170">
        <v>0.86180000000000001</v>
      </c>
      <c r="F402" s="171">
        <v>1</v>
      </c>
      <c r="G402" s="172">
        <f t="shared" si="5"/>
        <v>0.86180000000000001</v>
      </c>
      <c r="H402" s="173">
        <f>G402*'2-Calculator'!$G$23</f>
        <v>4675.2650000000003</v>
      </c>
      <c r="I402" s="174" t="s">
        <v>13</v>
      </c>
      <c r="J402" s="174" t="s">
        <v>12</v>
      </c>
      <c r="K402" s="175" t="s">
        <v>152</v>
      </c>
      <c r="L402" s="176" t="s">
        <v>487</v>
      </c>
      <c r="M402" s="258"/>
      <c r="O402" s="177"/>
      <c r="P402" s="165"/>
    </row>
    <row r="403" spans="1:16">
      <c r="A403" s="178" t="s">
        <v>635</v>
      </c>
      <c r="B403" s="179" t="s">
        <v>632</v>
      </c>
      <c r="C403" s="180">
        <v>6.22</v>
      </c>
      <c r="D403" s="181">
        <v>0.92220000000000002</v>
      </c>
      <c r="E403" s="182">
        <v>1.3632</v>
      </c>
      <c r="F403" s="183">
        <v>1</v>
      </c>
      <c r="G403" s="182">
        <f t="shared" si="5"/>
        <v>1.3632</v>
      </c>
      <c r="H403" s="184">
        <f>G403*'2-Calculator'!$G$23</f>
        <v>7395.36</v>
      </c>
      <c r="I403" s="185" t="s">
        <v>13</v>
      </c>
      <c r="J403" s="185" t="s">
        <v>12</v>
      </c>
      <c r="K403" s="186" t="s">
        <v>152</v>
      </c>
      <c r="L403" s="187" t="s">
        <v>487</v>
      </c>
      <c r="M403" s="258"/>
      <c r="O403" s="177"/>
      <c r="P403" s="165"/>
    </row>
    <row r="404" spans="1:16">
      <c r="A404" s="188" t="s">
        <v>636</v>
      </c>
      <c r="B404" s="189" t="s">
        <v>637</v>
      </c>
      <c r="C404" s="190">
        <v>3.02</v>
      </c>
      <c r="D404" s="191">
        <v>0.40799999999999997</v>
      </c>
      <c r="E404" s="192">
        <v>0.60309999999999997</v>
      </c>
      <c r="F404" s="193">
        <v>1</v>
      </c>
      <c r="G404" s="172">
        <f t="shared" si="5"/>
        <v>0.60309999999999997</v>
      </c>
      <c r="H404" s="173">
        <f>G404*'2-Calculator'!$G$23</f>
        <v>3271.8174999999997</v>
      </c>
      <c r="I404" s="194" t="s">
        <v>13</v>
      </c>
      <c r="J404" s="194" t="s">
        <v>12</v>
      </c>
      <c r="K404" s="195" t="s">
        <v>152</v>
      </c>
      <c r="L404" s="196" t="s">
        <v>487</v>
      </c>
      <c r="M404" s="258"/>
      <c r="O404" s="177"/>
      <c r="P404" s="165"/>
    </row>
    <row r="405" spans="1:16">
      <c r="A405" s="166" t="s">
        <v>638</v>
      </c>
      <c r="B405" s="167" t="s">
        <v>637</v>
      </c>
      <c r="C405" s="168">
        <v>3.02</v>
      </c>
      <c r="D405" s="169">
        <v>0.47</v>
      </c>
      <c r="E405" s="170">
        <v>0.69479999999999997</v>
      </c>
      <c r="F405" s="171">
        <v>1</v>
      </c>
      <c r="G405" s="172">
        <f t="shared" ref="G405:G468" si="6">ROUND(E405*F405,4)</f>
        <v>0.69479999999999997</v>
      </c>
      <c r="H405" s="173">
        <f>G405*'2-Calculator'!$G$23</f>
        <v>3769.29</v>
      </c>
      <c r="I405" s="174" t="s">
        <v>13</v>
      </c>
      <c r="J405" s="174" t="s">
        <v>12</v>
      </c>
      <c r="K405" s="175" t="s">
        <v>152</v>
      </c>
      <c r="L405" s="176" t="s">
        <v>487</v>
      </c>
      <c r="M405" s="258"/>
      <c r="O405" s="177"/>
      <c r="P405" s="165"/>
    </row>
    <row r="406" spans="1:16">
      <c r="A406" s="166" t="s">
        <v>639</v>
      </c>
      <c r="B406" s="167" t="s">
        <v>637</v>
      </c>
      <c r="C406" s="168">
        <v>4.76</v>
      </c>
      <c r="D406" s="169">
        <v>0.66810000000000003</v>
      </c>
      <c r="E406" s="170">
        <v>0.98760000000000003</v>
      </c>
      <c r="F406" s="171">
        <v>1</v>
      </c>
      <c r="G406" s="172">
        <f t="shared" si="6"/>
        <v>0.98760000000000003</v>
      </c>
      <c r="H406" s="173">
        <f>G406*'2-Calculator'!$G$23</f>
        <v>5357.7300000000005</v>
      </c>
      <c r="I406" s="174" t="s">
        <v>13</v>
      </c>
      <c r="J406" s="174" t="s">
        <v>12</v>
      </c>
      <c r="K406" s="175" t="s">
        <v>152</v>
      </c>
      <c r="L406" s="176" t="s">
        <v>487</v>
      </c>
      <c r="M406" s="258"/>
      <c r="O406" s="177"/>
      <c r="P406" s="165"/>
    </row>
    <row r="407" spans="1:16">
      <c r="A407" s="178" t="s">
        <v>640</v>
      </c>
      <c r="B407" s="179" t="s">
        <v>637</v>
      </c>
      <c r="C407" s="180">
        <v>9.9499999999999993</v>
      </c>
      <c r="D407" s="181">
        <v>1.3787</v>
      </c>
      <c r="E407" s="182">
        <v>2.0381</v>
      </c>
      <c r="F407" s="183">
        <v>1</v>
      </c>
      <c r="G407" s="182">
        <f t="shared" si="6"/>
        <v>2.0381</v>
      </c>
      <c r="H407" s="184">
        <f>G407*'2-Calculator'!$G$23</f>
        <v>11056.692500000001</v>
      </c>
      <c r="I407" s="185" t="s">
        <v>13</v>
      </c>
      <c r="J407" s="185" t="s">
        <v>12</v>
      </c>
      <c r="K407" s="186" t="s">
        <v>152</v>
      </c>
      <c r="L407" s="187" t="s">
        <v>487</v>
      </c>
      <c r="M407" s="258"/>
      <c r="O407" s="177"/>
      <c r="P407" s="165"/>
    </row>
    <row r="408" spans="1:16">
      <c r="A408" s="188" t="s">
        <v>641</v>
      </c>
      <c r="B408" s="189" t="s">
        <v>642</v>
      </c>
      <c r="C408" s="190">
        <v>3.18</v>
      </c>
      <c r="D408" s="191">
        <v>0.48580000000000001</v>
      </c>
      <c r="E408" s="192">
        <v>0.71809999999999996</v>
      </c>
      <c r="F408" s="193">
        <v>1</v>
      </c>
      <c r="G408" s="172">
        <f t="shared" si="6"/>
        <v>0.71809999999999996</v>
      </c>
      <c r="H408" s="173">
        <f>G408*'2-Calculator'!$G$23</f>
        <v>3895.6924999999997</v>
      </c>
      <c r="I408" s="194" t="s">
        <v>13</v>
      </c>
      <c r="J408" s="194" t="s">
        <v>12</v>
      </c>
      <c r="K408" s="195" t="s">
        <v>152</v>
      </c>
      <c r="L408" s="196" t="s">
        <v>487</v>
      </c>
      <c r="M408" s="258"/>
      <c r="O408" s="177"/>
      <c r="P408" s="165"/>
    </row>
    <row r="409" spans="1:16">
      <c r="A409" s="166" t="s">
        <v>643</v>
      </c>
      <c r="B409" s="167" t="s">
        <v>642</v>
      </c>
      <c r="C409" s="168">
        <v>3.3</v>
      </c>
      <c r="D409" s="169">
        <v>0.51</v>
      </c>
      <c r="E409" s="170">
        <v>0.75390000000000001</v>
      </c>
      <c r="F409" s="171">
        <v>1</v>
      </c>
      <c r="G409" s="172">
        <f t="shared" si="6"/>
        <v>0.75390000000000001</v>
      </c>
      <c r="H409" s="173">
        <f>G409*'2-Calculator'!$G$23</f>
        <v>4089.9075000000003</v>
      </c>
      <c r="I409" s="174" t="s">
        <v>13</v>
      </c>
      <c r="J409" s="174" t="s">
        <v>12</v>
      </c>
      <c r="K409" s="175" t="s">
        <v>152</v>
      </c>
      <c r="L409" s="176" t="s">
        <v>487</v>
      </c>
      <c r="M409" s="258"/>
      <c r="O409" s="177"/>
      <c r="P409" s="165"/>
    </row>
    <row r="410" spans="1:16">
      <c r="A410" s="166" t="s">
        <v>644</v>
      </c>
      <c r="B410" s="167" t="s">
        <v>642</v>
      </c>
      <c r="C410" s="168">
        <v>4.92</v>
      </c>
      <c r="D410" s="169">
        <v>0.72529999999999994</v>
      </c>
      <c r="E410" s="170">
        <v>1.0722</v>
      </c>
      <c r="F410" s="171">
        <v>1</v>
      </c>
      <c r="G410" s="172">
        <f t="shared" si="6"/>
        <v>1.0722</v>
      </c>
      <c r="H410" s="173">
        <f>G410*'2-Calculator'!$G$23</f>
        <v>5816.6850000000004</v>
      </c>
      <c r="I410" s="174" t="s">
        <v>13</v>
      </c>
      <c r="J410" s="174" t="s">
        <v>12</v>
      </c>
      <c r="K410" s="175" t="s">
        <v>152</v>
      </c>
      <c r="L410" s="176" t="s">
        <v>487</v>
      </c>
      <c r="M410" s="258"/>
      <c r="O410" s="177"/>
      <c r="P410" s="165"/>
    </row>
    <row r="411" spans="1:16">
      <c r="A411" s="178" t="s">
        <v>645</v>
      </c>
      <c r="B411" s="179" t="s">
        <v>642</v>
      </c>
      <c r="C411" s="180">
        <v>9.27</v>
      </c>
      <c r="D411" s="181">
        <v>1.4342999999999999</v>
      </c>
      <c r="E411" s="182">
        <v>2.1202000000000001</v>
      </c>
      <c r="F411" s="183">
        <v>1</v>
      </c>
      <c r="G411" s="182">
        <f t="shared" si="6"/>
        <v>2.1202000000000001</v>
      </c>
      <c r="H411" s="184">
        <f>G411*'2-Calculator'!$G$23</f>
        <v>11502.085000000001</v>
      </c>
      <c r="I411" s="185" t="s">
        <v>13</v>
      </c>
      <c r="J411" s="185" t="s">
        <v>12</v>
      </c>
      <c r="K411" s="186" t="s">
        <v>152</v>
      </c>
      <c r="L411" s="187" t="s">
        <v>487</v>
      </c>
      <c r="M411" s="258"/>
      <c r="O411" s="177"/>
      <c r="P411" s="165"/>
    </row>
    <row r="412" spans="1:16">
      <c r="A412" s="188" t="s">
        <v>646</v>
      </c>
      <c r="B412" s="189" t="s">
        <v>647</v>
      </c>
      <c r="C412" s="190">
        <v>2.46</v>
      </c>
      <c r="D412" s="191">
        <v>0.42830000000000001</v>
      </c>
      <c r="E412" s="192">
        <v>0.6331</v>
      </c>
      <c r="F412" s="193">
        <v>1</v>
      </c>
      <c r="G412" s="172">
        <f t="shared" si="6"/>
        <v>0.6331</v>
      </c>
      <c r="H412" s="173">
        <f>G412*'2-Calculator'!$G$23</f>
        <v>3434.5675000000001</v>
      </c>
      <c r="I412" s="194" t="s">
        <v>13</v>
      </c>
      <c r="J412" s="194" t="s">
        <v>12</v>
      </c>
      <c r="K412" s="195" t="s">
        <v>152</v>
      </c>
      <c r="L412" s="196" t="s">
        <v>487</v>
      </c>
      <c r="M412" s="258"/>
      <c r="O412" s="177"/>
      <c r="P412" s="165"/>
    </row>
    <row r="413" spans="1:16">
      <c r="A413" s="166" t="s">
        <v>648</v>
      </c>
      <c r="B413" s="167" t="s">
        <v>647</v>
      </c>
      <c r="C413" s="168">
        <v>3.08</v>
      </c>
      <c r="D413" s="169">
        <v>0.50490000000000002</v>
      </c>
      <c r="E413" s="170">
        <v>0.74639999999999995</v>
      </c>
      <c r="F413" s="171">
        <v>1</v>
      </c>
      <c r="G413" s="172">
        <f t="shared" si="6"/>
        <v>0.74639999999999995</v>
      </c>
      <c r="H413" s="173">
        <f>G413*'2-Calculator'!$G$23</f>
        <v>4049.22</v>
      </c>
      <c r="I413" s="174" t="s">
        <v>13</v>
      </c>
      <c r="J413" s="174" t="s">
        <v>12</v>
      </c>
      <c r="K413" s="175" t="s">
        <v>152</v>
      </c>
      <c r="L413" s="176" t="s">
        <v>487</v>
      </c>
      <c r="M413" s="258"/>
      <c r="O413" s="177"/>
      <c r="P413" s="165"/>
    </row>
    <row r="414" spans="1:16">
      <c r="A414" s="166" t="s">
        <v>649</v>
      </c>
      <c r="B414" s="167" t="s">
        <v>647</v>
      </c>
      <c r="C414" s="168">
        <v>4.32</v>
      </c>
      <c r="D414" s="169">
        <v>0.67249999999999999</v>
      </c>
      <c r="E414" s="170">
        <v>0.99409999999999998</v>
      </c>
      <c r="F414" s="171">
        <v>1</v>
      </c>
      <c r="G414" s="172">
        <f t="shared" si="6"/>
        <v>0.99409999999999998</v>
      </c>
      <c r="H414" s="173">
        <f>G414*'2-Calculator'!$G$23</f>
        <v>5392.9925000000003</v>
      </c>
      <c r="I414" s="174" t="s">
        <v>13</v>
      </c>
      <c r="J414" s="174" t="s">
        <v>12</v>
      </c>
      <c r="K414" s="175" t="s">
        <v>152</v>
      </c>
      <c r="L414" s="176" t="s">
        <v>487</v>
      </c>
      <c r="M414" s="258"/>
      <c r="O414" s="177"/>
      <c r="P414" s="165"/>
    </row>
    <row r="415" spans="1:16">
      <c r="A415" s="178" t="s">
        <v>650</v>
      </c>
      <c r="B415" s="179" t="s">
        <v>647</v>
      </c>
      <c r="C415" s="180">
        <v>7.64</v>
      </c>
      <c r="D415" s="181">
        <v>1.1587000000000001</v>
      </c>
      <c r="E415" s="182">
        <v>1.7128000000000001</v>
      </c>
      <c r="F415" s="183">
        <v>1</v>
      </c>
      <c r="G415" s="182">
        <f t="shared" si="6"/>
        <v>1.7128000000000001</v>
      </c>
      <c r="H415" s="184">
        <f>G415*'2-Calculator'!$G$23</f>
        <v>9291.94</v>
      </c>
      <c r="I415" s="185" t="s">
        <v>13</v>
      </c>
      <c r="J415" s="185" t="s">
        <v>12</v>
      </c>
      <c r="K415" s="186" t="s">
        <v>152</v>
      </c>
      <c r="L415" s="187" t="s">
        <v>487</v>
      </c>
      <c r="M415" s="258"/>
      <c r="O415" s="177"/>
      <c r="P415" s="165"/>
    </row>
    <row r="416" spans="1:16">
      <c r="A416" s="188" t="s">
        <v>651</v>
      </c>
      <c r="B416" s="189" t="s">
        <v>652</v>
      </c>
      <c r="C416" s="190">
        <v>3.04</v>
      </c>
      <c r="D416" s="191">
        <v>1.1094999999999999</v>
      </c>
      <c r="E416" s="192">
        <v>1.6400999999999999</v>
      </c>
      <c r="F416" s="193">
        <v>1</v>
      </c>
      <c r="G416" s="172">
        <f t="shared" si="6"/>
        <v>1.6400999999999999</v>
      </c>
      <c r="H416" s="173">
        <f>G416*'2-Calculator'!$G$23</f>
        <v>8897.5424999999996</v>
      </c>
      <c r="I416" s="194" t="s">
        <v>13</v>
      </c>
      <c r="J416" s="194" t="s">
        <v>12</v>
      </c>
      <c r="K416" s="195" t="s">
        <v>152</v>
      </c>
      <c r="L416" s="196" t="s">
        <v>153</v>
      </c>
      <c r="M416" s="258"/>
      <c r="O416" s="177"/>
      <c r="P416" s="165"/>
    </row>
    <row r="417" spans="1:16">
      <c r="A417" s="166" t="s">
        <v>653</v>
      </c>
      <c r="B417" s="167" t="s">
        <v>652</v>
      </c>
      <c r="C417" s="168">
        <v>6.6</v>
      </c>
      <c r="D417" s="169">
        <v>1.5466</v>
      </c>
      <c r="E417" s="170">
        <v>2.2862</v>
      </c>
      <c r="F417" s="171">
        <v>1</v>
      </c>
      <c r="G417" s="172">
        <f t="shared" si="6"/>
        <v>2.2862</v>
      </c>
      <c r="H417" s="173">
        <f>G417*'2-Calculator'!$G$23</f>
        <v>12402.635</v>
      </c>
      <c r="I417" s="174" t="s">
        <v>13</v>
      </c>
      <c r="J417" s="174" t="s">
        <v>12</v>
      </c>
      <c r="K417" s="175" t="s">
        <v>152</v>
      </c>
      <c r="L417" s="176" t="s">
        <v>153</v>
      </c>
      <c r="M417" s="258"/>
      <c r="O417" s="177"/>
      <c r="P417" s="165"/>
    </row>
    <row r="418" spans="1:16">
      <c r="A418" s="166" t="s">
        <v>654</v>
      </c>
      <c r="B418" s="167" t="s">
        <v>652</v>
      </c>
      <c r="C418" s="168">
        <v>11.09</v>
      </c>
      <c r="D418" s="169">
        <v>2.3168000000000002</v>
      </c>
      <c r="E418" s="170">
        <v>3.4247999999999998</v>
      </c>
      <c r="F418" s="171">
        <v>1</v>
      </c>
      <c r="G418" s="172">
        <f t="shared" si="6"/>
        <v>3.4247999999999998</v>
      </c>
      <c r="H418" s="173">
        <f>G418*'2-Calculator'!$G$23</f>
        <v>18579.54</v>
      </c>
      <c r="I418" s="174" t="s">
        <v>13</v>
      </c>
      <c r="J418" s="174" t="s">
        <v>12</v>
      </c>
      <c r="K418" s="175" t="s">
        <v>152</v>
      </c>
      <c r="L418" s="176" t="s">
        <v>153</v>
      </c>
      <c r="M418" s="258"/>
      <c r="O418" s="177"/>
      <c r="P418" s="165"/>
    </row>
    <row r="419" spans="1:16">
      <c r="A419" s="178" t="s">
        <v>655</v>
      </c>
      <c r="B419" s="179" t="s">
        <v>652</v>
      </c>
      <c r="C419" s="180">
        <v>19.07</v>
      </c>
      <c r="D419" s="181">
        <v>4.1738</v>
      </c>
      <c r="E419" s="182">
        <v>6.1699000000000002</v>
      </c>
      <c r="F419" s="183">
        <v>1</v>
      </c>
      <c r="G419" s="182">
        <f t="shared" si="6"/>
        <v>6.1699000000000002</v>
      </c>
      <c r="H419" s="184">
        <f>G419*'2-Calculator'!$G$23</f>
        <v>33471.707500000004</v>
      </c>
      <c r="I419" s="185" t="s">
        <v>13</v>
      </c>
      <c r="J419" s="185" t="s">
        <v>12</v>
      </c>
      <c r="K419" s="186" t="s">
        <v>152</v>
      </c>
      <c r="L419" s="187" t="s">
        <v>153</v>
      </c>
      <c r="M419" s="258"/>
      <c r="O419" s="177"/>
      <c r="P419" s="165"/>
    </row>
    <row r="420" spans="1:16">
      <c r="A420" s="188" t="s">
        <v>656</v>
      </c>
      <c r="B420" s="189" t="s">
        <v>657</v>
      </c>
      <c r="C420" s="190">
        <v>2.2999999999999998</v>
      </c>
      <c r="D420" s="191">
        <v>0.57240000000000002</v>
      </c>
      <c r="E420" s="192">
        <v>0.84609999999999996</v>
      </c>
      <c r="F420" s="193">
        <v>1</v>
      </c>
      <c r="G420" s="172">
        <f t="shared" si="6"/>
        <v>0.84609999999999996</v>
      </c>
      <c r="H420" s="173">
        <f>G420*'2-Calculator'!$G$23</f>
        <v>4590.0924999999997</v>
      </c>
      <c r="I420" s="194" t="s">
        <v>13</v>
      </c>
      <c r="J420" s="194" t="s">
        <v>12</v>
      </c>
      <c r="K420" s="195" t="s">
        <v>152</v>
      </c>
      <c r="L420" s="196" t="s">
        <v>153</v>
      </c>
      <c r="M420" s="258"/>
      <c r="O420" s="177"/>
      <c r="P420" s="165"/>
    </row>
    <row r="421" spans="1:16">
      <c r="A421" s="166" t="s">
        <v>658</v>
      </c>
      <c r="B421" s="167" t="s">
        <v>657</v>
      </c>
      <c r="C421" s="168">
        <v>4.1900000000000004</v>
      </c>
      <c r="D421" s="169">
        <v>0.86309999999999998</v>
      </c>
      <c r="E421" s="170">
        <v>1.2759</v>
      </c>
      <c r="F421" s="171">
        <v>1</v>
      </c>
      <c r="G421" s="172">
        <f t="shared" si="6"/>
        <v>1.2759</v>
      </c>
      <c r="H421" s="173">
        <f>G421*'2-Calculator'!$G$23</f>
        <v>6921.7575000000006</v>
      </c>
      <c r="I421" s="174" t="s">
        <v>13</v>
      </c>
      <c r="J421" s="174" t="s">
        <v>12</v>
      </c>
      <c r="K421" s="175" t="s">
        <v>152</v>
      </c>
      <c r="L421" s="176" t="s">
        <v>153</v>
      </c>
      <c r="M421" s="258"/>
      <c r="O421" s="177"/>
      <c r="P421" s="165"/>
    </row>
    <row r="422" spans="1:16">
      <c r="A422" s="166" t="s">
        <v>659</v>
      </c>
      <c r="B422" s="167" t="s">
        <v>657</v>
      </c>
      <c r="C422" s="168">
        <v>7.62</v>
      </c>
      <c r="D422" s="169">
        <v>1.2774000000000001</v>
      </c>
      <c r="E422" s="170">
        <v>1.8883000000000001</v>
      </c>
      <c r="F422" s="171">
        <v>1</v>
      </c>
      <c r="G422" s="172">
        <f t="shared" si="6"/>
        <v>1.8883000000000001</v>
      </c>
      <c r="H422" s="173">
        <f>G422*'2-Calculator'!$G$23</f>
        <v>10244.0275</v>
      </c>
      <c r="I422" s="174" t="s">
        <v>13</v>
      </c>
      <c r="J422" s="174" t="s">
        <v>12</v>
      </c>
      <c r="K422" s="175" t="s">
        <v>152</v>
      </c>
      <c r="L422" s="176" t="s">
        <v>153</v>
      </c>
      <c r="M422" s="258"/>
      <c r="O422" s="177"/>
      <c r="P422" s="165"/>
    </row>
    <row r="423" spans="1:16">
      <c r="A423" s="178" t="s">
        <v>660</v>
      </c>
      <c r="B423" s="179" t="s">
        <v>657</v>
      </c>
      <c r="C423" s="180">
        <v>13.97</v>
      </c>
      <c r="D423" s="181">
        <v>2.5628000000000002</v>
      </c>
      <c r="E423" s="182">
        <v>3.7884000000000002</v>
      </c>
      <c r="F423" s="183">
        <v>1</v>
      </c>
      <c r="G423" s="182">
        <f t="shared" si="6"/>
        <v>3.7884000000000002</v>
      </c>
      <c r="H423" s="184">
        <f>G423*'2-Calculator'!$G$23</f>
        <v>20552.07</v>
      </c>
      <c r="I423" s="185" t="s">
        <v>13</v>
      </c>
      <c r="J423" s="185" t="s">
        <v>12</v>
      </c>
      <c r="K423" s="186" t="s">
        <v>152</v>
      </c>
      <c r="L423" s="187" t="s">
        <v>153</v>
      </c>
      <c r="M423" s="258"/>
      <c r="O423" s="177"/>
      <c r="P423" s="165"/>
    </row>
    <row r="424" spans="1:16">
      <c r="A424" s="188" t="s">
        <v>661</v>
      </c>
      <c r="B424" s="189" t="s">
        <v>662</v>
      </c>
      <c r="C424" s="190">
        <v>3.89</v>
      </c>
      <c r="D424" s="191">
        <v>0.8458</v>
      </c>
      <c r="E424" s="192">
        <v>1.2503</v>
      </c>
      <c r="F424" s="193">
        <v>1</v>
      </c>
      <c r="G424" s="172">
        <f t="shared" si="6"/>
        <v>1.2503</v>
      </c>
      <c r="H424" s="173">
        <f>G424*'2-Calculator'!$G$23</f>
        <v>6782.8774999999996</v>
      </c>
      <c r="I424" s="194" t="s">
        <v>13</v>
      </c>
      <c r="J424" s="194" t="s">
        <v>12</v>
      </c>
      <c r="K424" s="195" t="s">
        <v>152</v>
      </c>
      <c r="L424" s="196" t="s">
        <v>153</v>
      </c>
      <c r="M424" s="258"/>
      <c r="O424" s="177"/>
      <c r="P424" s="165"/>
    </row>
    <row r="425" spans="1:16">
      <c r="A425" s="166" t="s">
        <v>663</v>
      </c>
      <c r="B425" s="167" t="s">
        <v>662</v>
      </c>
      <c r="C425" s="168">
        <v>5.74</v>
      </c>
      <c r="D425" s="169">
        <v>1.1599999999999999</v>
      </c>
      <c r="E425" s="170">
        <v>1.7148000000000001</v>
      </c>
      <c r="F425" s="171">
        <v>1</v>
      </c>
      <c r="G425" s="172">
        <f t="shared" si="6"/>
        <v>1.7148000000000001</v>
      </c>
      <c r="H425" s="173">
        <f>G425*'2-Calculator'!$G$23</f>
        <v>9302.7900000000009</v>
      </c>
      <c r="I425" s="174" t="s">
        <v>13</v>
      </c>
      <c r="J425" s="174" t="s">
        <v>12</v>
      </c>
      <c r="K425" s="175" t="s">
        <v>152</v>
      </c>
      <c r="L425" s="176" t="s">
        <v>153</v>
      </c>
      <c r="M425" s="258"/>
      <c r="O425" s="177"/>
      <c r="P425" s="165"/>
    </row>
    <row r="426" spans="1:16">
      <c r="A426" s="166" t="s">
        <v>664</v>
      </c>
      <c r="B426" s="167" t="s">
        <v>662</v>
      </c>
      <c r="C426" s="168">
        <v>8.93</v>
      </c>
      <c r="D426" s="169">
        <v>1.6771</v>
      </c>
      <c r="E426" s="170">
        <v>2.4792000000000001</v>
      </c>
      <c r="F426" s="171">
        <v>1</v>
      </c>
      <c r="G426" s="172">
        <f t="shared" si="6"/>
        <v>2.4792000000000001</v>
      </c>
      <c r="H426" s="173">
        <f>G426*'2-Calculator'!$G$23</f>
        <v>13449.66</v>
      </c>
      <c r="I426" s="174" t="s">
        <v>13</v>
      </c>
      <c r="J426" s="174" t="s">
        <v>12</v>
      </c>
      <c r="K426" s="175" t="s">
        <v>152</v>
      </c>
      <c r="L426" s="176" t="s">
        <v>153</v>
      </c>
      <c r="M426" s="258"/>
      <c r="O426" s="177"/>
      <c r="P426" s="165"/>
    </row>
    <row r="427" spans="1:16">
      <c r="A427" s="178" t="s">
        <v>665</v>
      </c>
      <c r="B427" s="179" t="s">
        <v>662</v>
      </c>
      <c r="C427" s="180">
        <v>14.94</v>
      </c>
      <c r="D427" s="181">
        <v>2.9708000000000001</v>
      </c>
      <c r="E427" s="182">
        <v>4.3916000000000004</v>
      </c>
      <c r="F427" s="183">
        <v>1</v>
      </c>
      <c r="G427" s="182">
        <f t="shared" si="6"/>
        <v>4.3916000000000004</v>
      </c>
      <c r="H427" s="184">
        <f>G427*'2-Calculator'!$G$23</f>
        <v>23824.430000000004</v>
      </c>
      <c r="I427" s="185" t="s">
        <v>13</v>
      </c>
      <c r="J427" s="185" t="s">
        <v>12</v>
      </c>
      <c r="K427" s="186" t="s">
        <v>152</v>
      </c>
      <c r="L427" s="187" t="s">
        <v>153</v>
      </c>
      <c r="M427" s="258"/>
      <c r="O427" s="177"/>
      <c r="P427" s="165"/>
    </row>
    <row r="428" spans="1:16">
      <c r="A428" s="188" t="s">
        <v>666</v>
      </c>
      <c r="B428" s="189" t="s">
        <v>667</v>
      </c>
      <c r="C428" s="190">
        <v>5.3</v>
      </c>
      <c r="D428" s="191">
        <v>1.0334000000000001</v>
      </c>
      <c r="E428" s="192">
        <v>1.5276000000000001</v>
      </c>
      <c r="F428" s="193">
        <v>1</v>
      </c>
      <c r="G428" s="172">
        <f t="shared" si="6"/>
        <v>1.5276000000000001</v>
      </c>
      <c r="H428" s="173">
        <f>G428*'2-Calculator'!$G$23</f>
        <v>8287.23</v>
      </c>
      <c r="I428" s="194" t="s">
        <v>13</v>
      </c>
      <c r="J428" s="194" t="s">
        <v>12</v>
      </c>
      <c r="K428" s="195" t="s">
        <v>152</v>
      </c>
      <c r="L428" s="196" t="s">
        <v>153</v>
      </c>
      <c r="M428" s="258"/>
      <c r="O428" s="177"/>
      <c r="P428" s="165"/>
    </row>
    <row r="429" spans="1:16">
      <c r="A429" s="166" t="s">
        <v>668</v>
      </c>
      <c r="B429" s="167" t="s">
        <v>667</v>
      </c>
      <c r="C429" s="168">
        <v>7.06</v>
      </c>
      <c r="D429" s="169">
        <v>1.2754000000000001</v>
      </c>
      <c r="E429" s="170">
        <v>1.8853</v>
      </c>
      <c r="F429" s="171">
        <v>1</v>
      </c>
      <c r="G429" s="172">
        <f t="shared" si="6"/>
        <v>1.8853</v>
      </c>
      <c r="H429" s="173">
        <f>G429*'2-Calculator'!$G$23</f>
        <v>10227.752500000001</v>
      </c>
      <c r="I429" s="174" t="s">
        <v>13</v>
      </c>
      <c r="J429" s="174" t="s">
        <v>12</v>
      </c>
      <c r="K429" s="175" t="s">
        <v>152</v>
      </c>
      <c r="L429" s="176" t="s">
        <v>153</v>
      </c>
      <c r="M429" s="258"/>
      <c r="O429" s="177"/>
      <c r="P429" s="165"/>
    </row>
    <row r="430" spans="1:16">
      <c r="A430" s="166" t="s">
        <v>669</v>
      </c>
      <c r="B430" s="167" t="s">
        <v>667</v>
      </c>
      <c r="C430" s="168">
        <v>10.17</v>
      </c>
      <c r="D430" s="169">
        <v>1.7650999999999999</v>
      </c>
      <c r="E430" s="170">
        <v>2.6092</v>
      </c>
      <c r="F430" s="171">
        <v>1</v>
      </c>
      <c r="G430" s="172">
        <f t="shared" si="6"/>
        <v>2.6092</v>
      </c>
      <c r="H430" s="173">
        <f>G430*'2-Calculator'!$G$23</f>
        <v>14154.91</v>
      </c>
      <c r="I430" s="174" t="s">
        <v>13</v>
      </c>
      <c r="J430" s="174" t="s">
        <v>12</v>
      </c>
      <c r="K430" s="175" t="s">
        <v>152</v>
      </c>
      <c r="L430" s="176" t="s">
        <v>153</v>
      </c>
      <c r="M430" s="258"/>
      <c r="O430" s="177"/>
      <c r="P430" s="165"/>
    </row>
    <row r="431" spans="1:16">
      <c r="A431" s="178" t="s">
        <v>670</v>
      </c>
      <c r="B431" s="179" t="s">
        <v>667</v>
      </c>
      <c r="C431" s="180">
        <v>15.72</v>
      </c>
      <c r="D431" s="181">
        <v>3.0575000000000001</v>
      </c>
      <c r="E431" s="182">
        <v>4.5197000000000003</v>
      </c>
      <c r="F431" s="183">
        <v>1</v>
      </c>
      <c r="G431" s="182">
        <f t="shared" si="6"/>
        <v>4.5197000000000003</v>
      </c>
      <c r="H431" s="184">
        <f>G431*'2-Calculator'!$G$23</f>
        <v>24519.372500000001</v>
      </c>
      <c r="I431" s="185" t="s">
        <v>13</v>
      </c>
      <c r="J431" s="185" t="s">
        <v>12</v>
      </c>
      <c r="K431" s="186" t="s">
        <v>152</v>
      </c>
      <c r="L431" s="187" t="s">
        <v>153</v>
      </c>
      <c r="M431" s="258"/>
      <c r="O431" s="177"/>
      <c r="P431" s="165"/>
    </row>
    <row r="432" spans="1:16">
      <c r="A432" s="188" t="s">
        <v>671</v>
      </c>
      <c r="B432" s="189" t="s">
        <v>672</v>
      </c>
      <c r="C432" s="190">
        <v>3.01</v>
      </c>
      <c r="D432" s="191">
        <v>0.6754</v>
      </c>
      <c r="E432" s="192">
        <v>0.99839999999999995</v>
      </c>
      <c r="F432" s="193">
        <v>1</v>
      </c>
      <c r="G432" s="172">
        <f t="shared" si="6"/>
        <v>0.99839999999999995</v>
      </c>
      <c r="H432" s="173">
        <f>G432*'2-Calculator'!$G$23</f>
        <v>5416.32</v>
      </c>
      <c r="I432" s="194" t="s">
        <v>13</v>
      </c>
      <c r="J432" s="194" t="s">
        <v>12</v>
      </c>
      <c r="K432" s="195" t="s">
        <v>152</v>
      </c>
      <c r="L432" s="196" t="s">
        <v>153</v>
      </c>
      <c r="M432" s="258"/>
      <c r="O432" s="177"/>
      <c r="P432" s="165"/>
    </row>
    <row r="433" spans="1:16">
      <c r="A433" s="166" t="s">
        <v>673</v>
      </c>
      <c r="B433" s="167" t="s">
        <v>672</v>
      </c>
      <c r="C433" s="168">
        <v>4.25</v>
      </c>
      <c r="D433" s="169">
        <v>0.8659</v>
      </c>
      <c r="E433" s="170">
        <v>1.28</v>
      </c>
      <c r="F433" s="171">
        <v>1</v>
      </c>
      <c r="G433" s="172">
        <f t="shared" si="6"/>
        <v>1.28</v>
      </c>
      <c r="H433" s="173">
        <f>G433*'2-Calculator'!$G$23</f>
        <v>6944</v>
      </c>
      <c r="I433" s="174" t="s">
        <v>13</v>
      </c>
      <c r="J433" s="174" t="s">
        <v>12</v>
      </c>
      <c r="K433" s="175" t="s">
        <v>152</v>
      </c>
      <c r="L433" s="176" t="s">
        <v>153</v>
      </c>
      <c r="M433" s="258"/>
      <c r="O433" s="177"/>
      <c r="P433" s="165"/>
    </row>
    <row r="434" spans="1:16">
      <c r="A434" s="166" t="s">
        <v>674</v>
      </c>
      <c r="B434" s="167" t="s">
        <v>672</v>
      </c>
      <c r="C434" s="168">
        <v>6.48</v>
      </c>
      <c r="D434" s="169">
        <v>1.1389</v>
      </c>
      <c r="E434" s="170">
        <v>1.6836</v>
      </c>
      <c r="F434" s="171">
        <v>1</v>
      </c>
      <c r="G434" s="172">
        <f t="shared" si="6"/>
        <v>1.6836</v>
      </c>
      <c r="H434" s="173">
        <f>G434*'2-Calculator'!$G$23</f>
        <v>9133.5300000000007</v>
      </c>
      <c r="I434" s="174" t="s">
        <v>13</v>
      </c>
      <c r="J434" s="174" t="s">
        <v>12</v>
      </c>
      <c r="K434" s="175" t="s">
        <v>152</v>
      </c>
      <c r="L434" s="176" t="s">
        <v>153</v>
      </c>
      <c r="M434" s="258"/>
      <c r="O434" s="177"/>
      <c r="P434" s="165"/>
    </row>
    <row r="435" spans="1:16">
      <c r="A435" s="178" t="s">
        <v>675</v>
      </c>
      <c r="B435" s="179" t="s">
        <v>672</v>
      </c>
      <c r="C435" s="180">
        <v>13.23</v>
      </c>
      <c r="D435" s="181">
        <v>2.2722000000000002</v>
      </c>
      <c r="E435" s="182">
        <v>3.3589000000000002</v>
      </c>
      <c r="F435" s="183">
        <v>1</v>
      </c>
      <c r="G435" s="182">
        <f t="shared" si="6"/>
        <v>3.3589000000000002</v>
      </c>
      <c r="H435" s="184">
        <f>G435*'2-Calculator'!$G$23</f>
        <v>18222.032500000001</v>
      </c>
      <c r="I435" s="185" t="s">
        <v>13</v>
      </c>
      <c r="J435" s="185" t="s">
        <v>12</v>
      </c>
      <c r="K435" s="186" t="s">
        <v>152</v>
      </c>
      <c r="L435" s="187" t="s">
        <v>153</v>
      </c>
      <c r="M435" s="258"/>
      <c r="O435" s="177"/>
      <c r="P435" s="165"/>
    </row>
    <row r="436" spans="1:16">
      <c r="A436" s="188" t="s">
        <v>676</v>
      </c>
      <c r="B436" s="189" t="s">
        <v>677</v>
      </c>
      <c r="C436" s="190">
        <v>3.26</v>
      </c>
      <c r="D436" s="191">
        <v>0.9244</v>
      </c>
      <c r="E436" s="192">
        <v>1.3665</v>
      </c>
      <c r="F436" s="193">
        <v>1</v>
      </c>
      <c r="G436" s="172">
        <f t="shared" si="6"/>
        <v>1.3665</v>
      </c>
      <c r="H436" s="173">
        <f>G436*'2-Calculator'!$G$23</f>
        <v>7413.2624999999998</v>
      </c>
      <c r="I436" s="194" t="s">
        <v>13</v>
      </c>
      <c r="J436" s="194" t="s">
        <v>12</v>
      </c>
      <c r="K436" s="195" t="s">
        <v>152</v>
      </c>
      <c r="L436" s="196" t="s">
        <v>153</v>
      </c>
      <c r="M436" s="258"/>
      <c r="O436" s="177"/>
      <c r="P436" s="165"/>
    </row>
    <row r="437" spans="1:16">
      <c r="A437" s="166" t="s">
        <v>678</v>
      </c>
      <c r="B437" s="167" t="s">
        <v>677</v>
      </c>
      <c r="C437" s="168">
        <v>4.38</v>
      </c>
      <c r="D437" s="169">
        <v>1.1065</v>
      </c>
      <c r="E437" s="170">
        <v>1.6356999999999999</v>
      </c>
      <c r="F437" s="171">
        <v>1</v>
      </c>
      <c r="G437" s="172">
        <f t="shared" si="6"/>
        <v>1.6356999999999999</v>
      </c>
      <c r="H437" s="173">
        <f>G437*'2-Calculator'!$G$23</f>
        <v>8873.6724999999988</v>
      </c>
      <c r="I437" s="174" t="s">
        <v>13</v>
      </c>
      <c r="J437" s="174" t="s">
        <v>12</v>
      </c>
      <c r="K437" s="175" t="s">
        <v>152</v>
      </c>
      <c r="L437" s="176" t="s">
        <v>153</v>
      </c>
      <c r="M437" s="258"/>
      <c r="O437" s="177"/>
      <c r="P437" s="165"/>
    </row>
    <row r="438" spans="1:16">
      <c r="A438" s="166" t="s">
        <v>679</v>
      </c>
      <c r="B438" s="167" t="s">
        <v>677</v>
      </c>
      <c r="C438" s="168">
        <v>7.22</v>
      </c>
      <c r="D438" s="169">
        <v>1.5284</v>
      </c>
      <c r="E438" s="170">
        <v>2.2593000000000001</v>
      </c>
      <c r="F438" s="171">
        <v>1</v>
      </c>
      <c r="G438" s="172">
        <f t="shared" si="6"/>
        <v>2.2593000000000001</v>
      </c>
      <c r="H438" s="173">
        <f>G438*'2-Calculator'!$G$23</f>
        <v>12256.702500000001</v>
      </c>
      <c r="I438" s="174" t="s">
        <v>13</v>
      </c>
      <c r="J438" s="174" t="s">
        <v>12</v>
      </c>
      <c r="K438" s="175" t="s">
        <v>152</v>
      </c>
      <c r="L438" s="176" t="s">
        <v>153</v>
      </c>
      <c r="M438" s="258"/>
      <c r="O438" s="177"/>
      <c r="P438" s="165"/>
    </row>
    <row r="439" spans="1:16">
      <c r="A439" s="178" t="s">
        <v>680</v>
      </c>
      <c r="B439" s="179" t="s">
        <v>677</v>
      </c>
      <c r="C439" s="180">
        <v>13.35</v>
      </c>
      <c r="D439" s="181">
        <v>2.8666999999999998</v>
      </c>
      <c r="E439" s="182">
        <v>4.2377000000000002</v>
      </c>
      <c r="F439" s="183">
        <v>1</v>
      </c>
      <c r="G439" s="182">
        <f t="shared" si="6"/>
        <v>4.2377000000000002</v>
      </c>
      <c r="H439" s="184">
        <f>G439*'2-Calculator'!$G$23</f>
        <v>22989.522500000003</v>
      </c>
      <c r="I439" s="185" t="s">
        <v>13</v>
      </c>
      <c r="J439" s="185" t="s">
        <v>12</v>
      </c>
      <c r="K439" s="186" t="s">
        <v>152</v>
      </c>
      <c r="L439" s="187" t="s">
        <v>153</v>
      </c>
      <c r="M439" s="258"/>
      <c r="O439" s="177"/>
      <c r="P439" s="165"/>
    </row>
    <row r="440" spans="1:16">
      <c r="A440" s="188" t="s">
        <v>681</v>
      </c>
      <c r="B440" s="189" t="s">
        <v>682</v>
      </c>
      <c r="C440" s="190">
        <v>2.19</v>
      </c>
      <c r="D440" s="191">
        <v>0.65610000000000002</v>
      </c>
      <c r="E440" s="192">
        <v>0.96989999999999998</v>
      </c>
      <c r="F440" s="193">
        <v>1</v>
      </c>
      <c r="G440" s="172">
        <f t="shared" si="6"/>
        <v>0.96989999999999998</v>
      </c>
      <c r="H440" s="173">
        <f>G440*'2-Calculator'!$G$23</f>
        <v>5261.7074999999995</v>
      </c>
      <c r="I440" s="194" t="s">
        <v>13</v>
      </c>
      <c r="J440" s="194" t="s">
        <v>12</v>
      </c>
      <c r="K440" s="195" t="s">
        <v>152</v>
      </c>
      <c r="L440" s="196" t="s">
        <v>153</v>
      </c>
      <c r="M440" s="258"/>
      <c r="O440" s="177"/>
      <c r="P440" s="165"/>
    </row>
    <row r="441" spans="1:16">
      <c r="A441" s="166" t="s">
        <v>683</v>
      </c>
      <c r="B441" s="167" t="s">
        <v>682</v>
      </c>
      <c r="C441" s="168">
        <v>3.39</v>
      </c>
      <c r="D441" s="169">
        <v>0.84940000000000004</v>
      </c>
      <c r="E441" s="170">
        <v>1.2556</v>
      </c>
      <c r="F441" s="171">
        <v>1</v>
      </c>
      <c r="G441" s="172">
        <f t="shared" si="6"/>
        <v>1.2556</v>
      </c>
      <c r="H441" s="173">
        <f>G441*'2-Calculator'!$G$23</f>
        <v>6811.63</v>
      </c>
      <c r="I441" s="174" t="s">
        <v>13</v>
      </c>
      <c r="J441" s="174" t="s">
        <v>12</v>
      </c>
      <c r="K441" s="175" t="s">
        <v>152</v>
      </c>
      <c r="L441" s="176" t="s">
        <v>153</v>
      </c>
      <c r="M441" s="258"/>
      <c r="O441" s="177"/>
      <c r="P441" s="165"/>
    </row>
    <row r="442" spans="1:16">
      <c r="A442" s="166" t="s">
        <v>684</v>
      </c>
      <c r="B442" s="167" t="s">
        <v>682</v>
      </c>
      <c r="C442" s="168">
        <v>5.74</v>
      </c>
      <c r="D442" s="169">
        <v>1.1552</v>
      </c>
      <c r="E442" s="170">
        <v>1.7077</v>
      </c>
      <c r="F442" s="171">
        <v>1</v>
      </c>
      <c r="G442" s="172">
        <f t="shared" si="6"/>
        <v>1.7077</v>
      </c>
      <c r="H442" s="173">
        <f>G442*'2-Calculator'!$G$23</f>
        <v>9264.2724999999991</v>
      </c>
      <c r="I442" s="174" t="s">
        <v>13</v>
      </c>
      <c r="J442" s="174" t="s">
        <v>12</v>
      </c>
      <c r="K442" s="175" t="s">
        <v>152</v>
      </c>
      <c r="L442" s="176" t="s">
        <v>153</v>
      </c>
      <c r="M442" s="258"/>
      <c r="O442" s="177"/>
      <c r="P442" s="165"/>
    </row>
    <row r="443" spans="1:16">
      <c r="A443" s="178" t="s">
        <v>685</v>
      </c>
      <c r="B443" s="179" t="s">
        <v>682</v>
      </c>
      <c r="C443" s="180">
        <v>11.81</v>
      </c>
      <c r="D443" s="181">
        <v>2.1867000000000001</v>
      </c>
      <c r="E443" s="182">
        <v>3.2324999999999999</v>
      </c>
      <c r="F443" s="183">
        <v>1</v>
      </c>
      <c r="G443" s="182">
        <f t="shared" si="6"/>
        <v>3.2324999999999999</v>
      </c>
      <c r="H443" s="184">
        <f>G443*'2-Calculator'!$G$23</f>
        <v>17536.3125</v>
      </c>
      <c r="I443" s="185" t="s">
        <v>13</v>
      </c>
      <c r="J443" s="185" t="s">
        <v>12</v>
      </c>
      <c r="K443" s="186" t="s">
        <v>152</v>
      </c>
      <c r="L443" s="187" t="s">
        <v>153</v>
      </c>
      <c r="M443" s="258"/>
      <c r="O443" s="177"/>
      <c r="P443" s="165"/>
    </row>
    <row r="444" spans="1:16">
      <c r="A444" s="188" t="s">
        <v>686</v>
      </c>
      <c r="B444" s="189" t="s">
        <v>687</v>
      </c>
      <c r="C444" s="190">
        <v>3.68</v>
      </c>
      <c r="D444" s="191">
        <v>0.90180000000000005</v>
      </c>
      <c r="E444" s="192">
        <v>1.3331</v>
      </c>
      <c r="F444" s="193">
        <v>1</v>
      </c>
      <c r="G444" s="172">
        <f t="shared" si="6"/>
        <v>1.3331</v>
      </c>
      <c r="H444" s="173">
        <f>G444*'2-Calculator'!$G$23</f>
        <v>7232.0675000000001</v>
      </c>
      <c r="I444" s="194" t="s">
        <v>13</v>
      </c>
      <c r="J444" s="194" t="s">
        <v>12</v>
      </c>
      <c r="K444" s="195" t="s">
        <v>152</v>
      </c>
      <c r="L444" s="196" t="s">
        <v>153</v>
      </c>
      <c r="M444" s="258"/>
      <c r="O444" s="177"/>
      <c r="P444" s="165"/>
    </row>
    <row r="445" spans="1:16">
      <c r="A445" s="166" t="s">
        <v>688</v>
      </c>
      <c r="B445" s="167" t="s">
        <v>687</v>
      </c>
      <c r="C445" s="168">
        <v>4.6900000000000004</v>
      </c>
      <c r="D445" s="169">
        <v>1.0684</v>
      </c>
      <c r="E445" s="170">
        <v>1.5793999999999999</v>
      </c>
      <c r="F445" s="171">
        <v>1</v>
      </c>
      <c r="G445" s="172">
        <f t="shared" si="6"/>
        <v>1.5793999999999999</v>
      </c>
      <c r="H445" s="173">
        <f>G445*'2-Calculator'!$G$23</f>
        <v>8568.244999999999</v>
      </c>
      <c r="I445" s="174" t="s">
        <v>13</v>
      </c>
      <c r="J445" s="174" t="s">
        <v>12</v>
      </c>
      <c r="K445" s="175" t="s">
        <v>152</v>
      </c>
      <c r="L445" s="176" t="s">
        <v>153</v>
      </c>
      <c r="M445" s="258"/>
      <c r="O445" s="177"/>
      <c r="P445" s="165"/>
    </row>
    <row r="446" spans="1:16">
      <c r="A446" s="166" t="s">
        <v>689</v>
      </c>
      <c r="B446" s="167" t="s">
        <v>687</v>
      </c>
      <c r="C446" s="168">
        <v>7.35</v>
      </c>
      <c r="D446" s="169">
        <v>1.4871000000000001</v>
      </c>
      <c r="E446" s="170">
        <v>2.1983000000000001</v>
      </c>
      <c r="F446" s="171">
        <v>1</v>
      </c>
      <c r="G446" s="172">
        <f t="shared" si="6"/>
        <v>2.1983000000000001</v>
      </c>
      <c r="H446" s="173">
        <f>G446*'2-Calculator'!$G$23</f>
        <v>11925.7775</v>
      </c>
      <c r="I446" s="174" t="s">
        <v>13</v>
      </c>
      <c r="J446" s="174" t="s">
        <v>12</v>
      </c>
      <c r="K446" s="175" t="s">
        <v>152</v>
      </c>
      <c r="L446" s="176" t="s">
        <v>153</v>
      </c>
      <c r="M446" s="258"/>
      <c r="O446" s="177"/>
      <c r="P446" s="165"/>
    </row>
    <row r="447" spans="1:16">
      <c r="A447" s="178" t="s">
        <v>690</v>
      </c>
      <c r="B447" s="179" t="s">
        <v>687</v>
      </c>
      <c r="C447" s="180">
        <v>13.15</v>
      </c>
      <c r="D447" s="181">
        <v>2.7334999999999998</v>
      </c>
      <c r="E447" s="182">
        <v>4.0407999999999999</v>
      </c>
      <c r="F447" s="183">
        <v>1</v>
      </c>
      <c r="G447" s="182">
        <f t="shared" si="6"/>
        <v>4.0407999999999999</v>
      </c>
      <c r="H447" s="184">
        <f>G447*'2-Calculator'!$G$23</f>
        <v>21921.34</v>
      </c>
      <c r="I447" s="185" t="s">
        <v>13</v>
      </c>
      <c r="J447" s="185" t="s">
        <v>12</v>
      </c>
      <c r="K447" s="186" t="s">
        <v>152</v>
      </c>
      <c r="L447" s="187" t="s">
        <v>153</v>
      </c>
      <c r="M447" s="258"/>
      <c r="O447" s="177"/>
      <c r="P447" s="165"/>
    </row>
    <row r="448" spans="1:16">
      <c r="A448" s="188" t="s">
        <v>691</v>
      </c>
      <c r="B448" s="189" t="s">
        <v>692</v>
      </c>
      <c r="C448" s="190">
        <v>4.9400000000000004</v>
      </c>
      <c r="D448" s="191">
        <v>1.123</v>
      </c>
      <c r="E448" s="192">
        <v>1.6600999999999999</v>
      </c>
      <c r="F448" s="193">
        <v>1</v>
      </c>
      <c r="G448" s="172">
        <f t="shared" si="6"/>
        <v>1.6600999999999999</v>
      </c>
      <c r="H448" s="173">
        <f>G448*'2-Calculator'!$G$23</f>
        <v>9006.0424999999996</v>
      </c>
      <c r="I448" s="194" t="s">
        <v>13</v>
      </c>
      <c r="J448" s="194" t="s">
        <v>12</v>
      </c>
      <c r="K448" s="195" t="s">
        <v>152</v>
      </c>
      <c r="L448" s="196" t="s">
        <v>153</v>
      </c>
      <c r="M448" s="258"/>
      <c r="O448" s="177"/>
      <c r="P448" s="165"/>
    </row>
    <row r="449" spans="1:16">
      <c r="A449" s="166" t="s">
        <v>693</v>
      </c>
      <c r="B449" s="167" t="s">
        <v>692</v>
      </c>
      <c r="C449" s="168">
        <v>6.84</v>
      </c>
      <c r="D449" s="169">
        <v>1.4360999999999999</v>
      </c>
      <c r="E449" s="170">
        <v>2.1229</v>
      </c>
      <c r="F449" s="171">
        <v>1</v>
      </c>
      <c r="G449" s="172">
        <f t="shared" si="6"/>
        <v>2.1229</v>
      </c>
      <c r="H449" s="173">
        <f>G449*'2-Calculator'!$G$23</f>
        <v>11516.7325</v>
      </c>
      <c r="I449" s="174" t="s">
        <v>13</v>
      </c>
      <c r="J449" s="174" t="s">
        <v>12</v>
      </c>
      <c r="K449" s="175" t="s">
        <v>152</v>
      </c>
      <c r="L449" s="176" t="s">
        <v>153</v>
      </c>
      <c r="M449" s="258"/>
      <c r="O449" s="177"/>
      <c r="P449" s="165"/>
    </row>
    <row r="450" spans="1:16">
      <c r="A450" s="166" t="s">
        <v>694</v>
      </c>
      <c r="B450" s="167" t="s">
        <v>692</v>
      </c>
      <c r="C450" s="168">
        <v>11.1</v>
      </c>
      <c r="D450" s="169">
        <v>2.1206</v>
      </c>
      <c r="E450" s="170">
        <v>3.1347999999999998</v>
      </c>
      <c r="F450" s="171">
        <v>1</v>
      </c>
      <c r="G450" s="172">
        <f t="shared" si="6"/>
        <v>3.1347999999999998</v>
      </c>
      <c r="H450" s="173">
        <f>G450*'2-Calculator'!$G$23</f>
        <v>17006.289999999997</v>
      </c>
      <c r="I450" s="174" t="s">
        <v>13</v>
      </c>
      <c r="J450" s="174" t="s">
        <v>12</v>
      </c>
      <c r="K450" s="175" t="s">
        <v>152</v>
      </c>
      <c r="L450" s="176" t="s">
        <v>153</v>
      </c>
      <c r="M450" s="258"/>
      <c r="O450" s="177"/>
      <c r="P450" s="165"/>
    </row>
    <row r="451" spans="1:16">
      <c r="A451" s="178" t="s">
        <v>695</v>
      </c>
      <c r="B451" s="179" t="s">
        <v>692</v>
      </c>
      <c r="C451" s="180">
        <v>19.07</v>
      </c>
      <c r="D451" s="181">
        <v>3.8898000000000001</v>
      </c>
      <c r="E451" s="182">
        <v>5.7500999999999998</v>
      </c>
      <c r="F451" s="183">
        <v>1</v>
      </c>
      <c r="G451" s="182">
        <f t="shared" si="6"/>
        <v>5.7500999999999998</v>
      </c>
      <c r="H451" s="184">
        <f>G451*'2-Calculator'!$G$23</f>
        <v>31194.2925</v>
      </c>
      <c r="I451" s="185" t="s">
        <v>13</v>
      </c>
      <c r="J451" s="185" t="s">
        <v>12</v>
      </c>
      <c r="K451" s="186" t="s">
        <v>152</v>
      </c>
      <c r="L451" s="187" t="s">
        <v>153</v>
      </c>
      <c r="M451" s="258"/>
      <c r="O451" s="177"/>
      <c r="P451" s="165"/>
    </row>
    <row r="452" spans="1:16">
      <c r="A452" s="188" t="s">
        <v>696</v>
      </c>
      <c r="B452" s="189" t="s">
        <v>697</v>
      </c>
      <c r="C452" s="190">
        <v>4.3</v>
      </c>
      <c r="D452" s="191">
        <v>1.2003999999999999</v>
      </c>
      <c r="E452" s="192">
        <v>1.7745</v>
      </c>
      <c r="F452" s="193">
        <v>1</v>
      </c>
      <c r="G452" s="172">
        <f t="shared" si="6"/>
        <v>1.7745</v>
      </c>
      <c r="H452" s="173">
        <f>G452*'2-Calculator'!$G$23</f>
        <v>9626.6625000000004</v>
      </c>
      <c r="I452" s="194" t="s">
        <v>13</v>
      </c>
      <c r="J452" s="194" t="s">
        <v>12</v>
      </c>
      <c r="K452" s="195" t="s">
        <v>152</v>
      </c>
      <c r="L452" s="196" t="s">
        <v>153</v>
      </c>
      <c r="M452" s="258"/>
      <c r="O452" s="177"/>
      <c r="P452" s="165"/>
    </row>
    <row r="453" spans="1:16">
      <c r="A453" s="166" t="s">
        <v>698</v>
      </c>
      <c r="B453" s="167" t="s">
        <v>697</v>
      </c>
      <c r="C453" s="168">
        <v>5.8</v>
      </c>
      <c r="D453" s="169">
        <v>1.415</v>
      </c>
      <c r="E453" s="170">
        <v>2.0916999999999999</v>
      </c>
      <c r="F453" s="171">
        <v>1</v>
      </c>
      <c r="G453" s="172">
        <f t="shared" si="6"/>
        <v>2.0916999999999999</v>
      </c>
      <c r="H453" s="173">
        <f>G453*'2-Calculator'!$G$23</f>
        <v>11347.4725</v>
      </c>
      <c r="I453" s="174" t="s">
        <v>13</v>
      </c>
      <c r="J453" s="174" t="s">
        <v>12</v>
      </c>
      <c r="K453" s="175" t="s">
        <v>152</v>
      </c>
      <c r="L453" s="176" t="s">
        <v>153</v>
      </c>
      <c r="M453" s="258"/>
      <c r="O453" s="177"/>
      <c r="P453" s="165"/>
    </row>
    <row r="454" spans="1:16">
      <c r="A454" s="166" t="s">
        <v>699</v>
      </c>
      <c r="B454" s="167" t="s">
        <v>697</v>
      </c>
      <c r="C454" s="168">
        <v>9.74</v>
      </c>
      <c r="D454" s="169">
        <v>2.0061</v>
      </c>
      <c r="E454" s="170">
        <v>2.9655</v>
      </c>
      <c r="F454" s="171">
        <v>1</v>
      </c>
      <c r="G454" s="172">
        <f t="shared" si="6"/>
        <v>2.9655</v>
      </c>
      <c r="H454" s="173">
        <f>G454*'2-Calculator'!$G$23</f>
        <v>16087.8375</v>
      </c>
      <c r="I454" s="174" t="s">
        <v>13</v>
      </c>
      <c r="J454" s="174" t="s">
        <v>12</v>
      </c>
      <c r="K454" s="175" t="s">
        <v>152</v>
      </c>
      <c r="L454" s="176" t="s">
        <v>153</v>
      </c>
      <c r="M454" s="258"/>
      <c r="O454" s="177"/>
      <c r="P454" s="165"/>
    </row>
    <row r="455" spans="1:16">
      <c r="A455" s="178" t="s">
        <v>700</v>
      </c>
      <c r="B455" s="179" t="s">
        <v>697</v>
      </c>
      <c r="C455" s="180">
        <v>16.010000000000002</v>
      </c>
      <c r="D455" s="181">
        <v>3.4474</v>
      </c>
      <c r="E455" s="182">
        <v>5.0960999999999999</v>
      </c>
      <c r="F455" s="183">
        <v>1</v>
      </c>
      <c r="G455" s="182">
        <f t="shared" si="6"/>
        <v>5.0960999999999999</v>
      </c>
      <c r="H455" s="184">
        <f>G455*'2-Calculator'!$G$23</f>
        <v>27646.342499999999</v>
      </c>
      <c r="I455" s="185" t="s">
        <v>13</v>
      </c>
      <c r="J455" s="185" t="s">
        <v>12</v>
      </c>
      <c r="K455" s="186" t="s">
        <v>152</v>
      </c>
      <c r="L455" s="187" t="s">
        <v>153</v>
      </c>
      <c r="M455" s="258"/>
      <c r="O455" s="177"/>
      <c r="P455" s="165"/>
    </row>
    <row r="456" spans="1:16">
      <c r="A456" s="188" t="s">
        <v>701</v>
      </c>
      <c r="B456" s="189" t="s">
        <v>702</v>
      </c>
      <c r="C456" s="190">
        <v>2.21</v>
      </c>
      <c r="D456" s="191">
        <v>0.91910000000000003</v>
      </c>
      <c r="E456" s="192">
        <v>1.3587</v>
      </c>
      <c r="F456" s="193">
        <v>1</v>
      </c>
      <c r="G456" s="172">
        <f t="shared" si="6"/>
        <v>1.3587</v>
      </c>
      <c r="H456" s="173">
        <f>G456*'2-Calculator'!$G$23</f>
        <v>7370.9475000000002</v>
      </c>
      <c r="I456" s="194" t="s">
        <v>13</v>
      </c>
      <c r="J456" s="194" t="s">
        <v>12</v>
      </c>
      <c r="K456" s="195" t="s">
        <v>152</v>
      </c>
      <c r="L456" s="196" t="s">
        <v>153</v>
      </c>
      <c r="M456" s="258"/>
      <c r="O456" s="177"/>
      <c r="P456" s="165"/>
    </row>
    <row r="457" spans="1:16">
      <c r="A457" s="166" t="s">
        <v>703</v>
      </c>
      <c r="B457" s="167" t="s">
        <v>702</v>
      </c>
      <c r="C457" s="168">
        <v>3.75</v>
      </c>
      <c r="D457" s="169">
        <v>1.0812999999999999</v>
      </c>
      <c r="E457" s="170">
        <v>1.5984</v>
      </c>
      <c r="F457" s="171">
        <v>1</v>
      </c>
      <c r="G457" s="172">
        <f t="shared" si="6"/>
        <v>1.5984</v>
      </c>
      <c r="H457" s="173">
        <f>G457*'2-Calculator'!$G$23</f>
        <v>8671.32</v>
      </c>
      <c r="I457" s="174" t="s">
        <v>13</v>
      </c>
      <c r="J457" s="174" t="s">
        <v>12</v>
      </c>
      <c r="K457" s="175" t="s">
        <v>152</v>
      </c>
      <c r="L457" s="176" t="s">
        <v>153</v>
      </c>
      <c r="M457" s="258"/>
      <c r="O457" s="177"/>
      <c r="P457" s="165"/>
    </row>
    <row r="458" spans="1:16">
      <c r="A458" s="166" t="s">
        <v>704</v>
      </c>
      <c r="B458" s="167" t="s">
        <v>702</v>
      </c>
      <c r="C458" s="168">
        <v>8.07</v>
      </c>
      <c r="D458" s="169">
        <v>1.4273</v>
      </c>
      <c r="E458" s="170">
        <v>2.1099000000000001</v>
      </c>
      <c r="F458" s="171">
        <v>1</v>
      </c>
      <c r="G458" s="172">
        <f t="shared" si="6"/>
        <v>2.1099000000000001</v>
      </c>
      <c r="H458" s="173">
        <f>G458*'2-Calculator'!$G$23</f>
        <v>11446.2075</v>
      </c>
      <c r="I458" s="174" t="s">
        <v>13</v>
      </c>
      <c r="J458" s="174" t="s">
        <v>12</v>
      </c>
      <c r="K458" s="175" t="s">
        <v>152</v>
      </c>
      <c r="L458" s="176" t="s">
        <v>153</v>
      </c>
      <c r="M458" s="258"/>
      <c r="O458" s="177"/>
      <c r="P458" s="165"/>
    </row>
    <row r="459" spans="1:16">
      <c r="A459" s="178" t="s">
        <v>705</v>
      </c>
      <c r="B459" s="179" t="s">
        <v>702</v>
      </c>
      <c r="C459" s="180">
        <v>19.399999999999999</v>
      </c>
      <c r="D459" s="181">
        <v>3.0943000000000001</v>
      </c>
      <c r="E459" s="182">
        <v>4.5740999999999996</v>
      </c>
      <c r="F459" s="183">
        <v>1</v>
      </c>
      <c r="G459" s="182">
        <f t="shared" si="6"/>
        <v>4.5740999999999996</v>
      </c>
      <c r="H459" s="184">
        <f>G459*'2-Calculator'!$G$23</f>
        <v>24814.492499999997</v>
      </c>
      <c r="I459" s="185" t="s">
        <v>13</v>
      </c>
      <c r="J459" s="185" t="s">
        <v>12</v>
      </c>
      <c r="K459" s="186" t="s">
        <v>152</v>
      </c>
      <c r="L459" s="187" t="s">
        <v>153</v>
      </c>
      <c r="M459" s="258"/>
      <c r="O459" s="177"/>
      <c r="P459" s="165"/>
    </row>
    <row r="460" spans="1:16">
      <c r="A460" s="188" t="s">
        <v>706</v>
      </c>
      <c r="B460" s="189" t="s">
        <v>707</v>
      </c>
      <c r="C460" s="190">
        <v>3.68</v>
      </c>
      <c r="D460" s="191">
        <v>0.87539999999999996</v>
      </c>
      <c r="E460" s="192">
        <v>1.2941</v>
      </c>
      <c r="F460" s="193">
        <v>1</v>
      </c>
      <c r="G460" s="172">
        <f t="shared" si="6"/>
        <v>1.2941</v>
      </c>
      <c r="H460" s="173">
        <f>G460*'2-Calculator'!$G$23</f>
        <v>7020.4925000000003</v>
      </c>
      <c r="I460" s="194" t="s">
        <v>13</v>
      </c>
      <c r="J460" s="194" t="s">
        <v>12</v>
      </c>
      <c r="K460" s="195" t="s">
        <v>152</v>
      </c>
      <c r="L460" s="196" t="s">
        <v>153</v>
      </c>
      <c r="M460" s="258"/>
      <c r="O460" s="177"/>
      <c r="P460" s="165"/>
    </row>
    <row r="461" spans="1:16">
      <c r="A461" s="166" t="s">
        <v>708</v>
      </c>
      <c r="B461" s="167" t="s">
        <v>707</v>
      </c>
      <c r="C461" s="168">
        <v>4.84</v>
      </c>
      <c r="D461" s="169">
        <v>1.0678000000000001</v>
      </c>
      <c r="E461" s="170">
        <v>1.5785</v>
      </c>
      <c r="F461" s="171">
        <v>1</v>
      </c>
      <c r="G461" s="172">
        <f t="shared" si="6"/>
        <v>1.5785</v>
      </c>
      <c r="H461" s="173">
        <f>G461*'2-Calculator'!$G$23</f>
        <v>8563.3624999999993</v>
      </c>
      <c r="I461" s="174" t="s">
        <v>13</v>
      </c>
      <c r="J461" s="174" t="s">
        <v>12</v>
      </c>
      <c r="K461" s="175" t="s">
        <v>152</v>
      </c>
      <c r="L461" s="176" t="s">
        <v>153</v>
      </c>
      <c r="M461" s="258"/>
      <c r="O461" s="177"/>
      <c r="P461" s="165"/>
    </row>
    <row r="462" spans="1:16">
      <c r="A462" s="166" t="s">
        <v>709</v>
      </c>
      <c r="B462" s="167" t="s">
        <v>707</v>
      </c>
      <c r="C462" s="168">
        <v>7.29</v>
      </c>
      <c r="D462" s="169">
        <v>1.4754</v>
      </c>
      <c r="E462" s="170">
        <v>2.181</v>
      </c>
      <c r="F462" s="171">
        <v>1</v>
      </c>
      <c r="G462" s="172">
        <f t="shared" si="6"/>
        <v>2.181</v>
      </c>
      <c r="H462" s="173">
        <f>G462*'2-Calculator'!$G$23</f>
        <v>11831.925000000001</v>
      </c>
      <c r="I462" s="174" t="s">
        <v>13</v>
      </c>
      <c r="J462" s="174" t="s">
        <v>12</v>
      </c>
      <c r="K462" s="175" t="s">
        <v>152</v>
      </c>
      <c r="L462" s="176" t="s">
        <v>153</v>
      </c>
      <c r="M462" s="258"/>
      <c r="O462" s="177"/>
      <c r="P462" s="165"/>
    </row>
    <row r="463" spans="1:16">
      <c r="A463" s="178" t="s">
        <v>710</v>
      </c>
      <c r="B463" s="179" t="s">
        <v>707</v>
      </c>
      <c r="C463" s="180">
        <v>12.12</v>
      </c>
      <c r="D463" s="181">
        <v>2.4426999999999999</v>
      </c>
      <c r="E463" s="182">
        <v>3.6109</v>
      </c>
      <c r="F463" s="183">
        <v>1</v>
      </c>
      <c r="G463" s="182">
        <f t="shared" si="6"/>
        <v>3.6109</v>
      </c>
      <c r="H463" s="184">
        <f>G463*'2-Calculator'!$G$23</f>
        <v>19589.1325</v>
      </c>
      <c r="I463" s="185" t="s">
        <v>13</v>
      </c>
      <c r="J463" s="185" t="s">
        <v>12</v>
      </c>
      <c r="K463" s="186" t="s">
        <v>152</v>
      </c>
      <c r="L463" s="187" t="s">
        <v>153</v>
      </c>
      <c r="M463" s="258"/>
      <c r="O463" s="177"/>
      <c r="P463" s="165"/>
    </row>
    <row r="464" spans="1:16">
      <c r="A464" s="188" t="s">
        <v>711</v>
      </c>
      <c r="B464" s="189" t="s">
        <v>712</v>
      </c>
      <c r="C464" s="190">
        <v>1.63</v>
      </c>
      <c r="D464" s="191">
        <v>0.63649999999999995</v>
      </c>
      <c r="E464" s="192">
        <v>0.94089999999999996</v>
      </c>
      <c r="F464" s="193">
        <v>1</v>
      </c>
      <c r="G464" s="172">
        <f t="shared" si="6"/>
        <v>0.94089999999999996</v>
      </c>
      <c r="H464" s="173">
        <f>G464*'2-Calculator'!$G$23</f>
        <v>5104.3824999999997</v>
      </c>
      <c r="I464" s="194" t="s">
        <v>13</v>
      </c>
      <c r="J464" s="194" t="s">
        <v>12</v>
      </c>
      <c r="K464" s="195" t="s">
        <v>152</v>
      </c>
      <c r="L464" s="196" t="s">
        <v>153</v>
      </c>
      <c r="M464" s="258"/>
      <c r="O464" s="177"/>
      <c r="P464" s="165"/>
    </row>
    <row r="465" spans="1:16">
      <c r="A465" s="166" t="s">
        <v>713</v>
      </c>
      <c r="B465" s="167" t="s">
        <v>712</v>
      </c>
      <c r="C465" s="168">
        <v>2.4900000000000002</v>
      </c>
      <c r="D465" s="169">
        <v>0.80840000000000001</v>
      </c>
      <c r="E465" s="170">
        <v>1.1950000000000001</v>
      </c>
      <c r="F465" s="171">
        <v>1</v>
      </c>
      <c r="G465" s="172">
        <f t="shared" si="6"/>
        <v>1.1950000000000001</v>
      </c>
      <c r="H465" s="173">
        <f>G465*'2-Calculator'!$G$23</f>
        <v>6482.875</v>
      </c>
      <c r="I465" s="174" t="s">
        <v>13</v>
      </c>
      <c r="J465" s="174" t="s">
        <v>12</v>
      </c>
      <c r="K465" s="175" t="s">
        <v>152</v>
      </c>
      <c r="L465" s="176" t="s">
        <v>153</v>
      </c>
      <c r="M465" s="258"/>
      <c r="O465" s="177"/>
      <c r="P465" s="165"/>
    </row>
    <row r="466" spans="1:16">
      <c r="A466" s="166" t="s">
        <v>714</v>
      </c>
      <c r="B466" s="167" t="s">
        <v>712</v>
      </c>
      <c r="C466" s="168">
        <v>4.8</v>
      </c>
      <c r="D466" s="169">
        <v>1.1704000000000001</v>
      </c>
      <c r="E466" s="170">
        <v>1.7301</v>
      </c>
      <c r="F466" s="171">
        <v>1</v>
      </c>
      <c r="G466" s="172">
        <f t="shared" si="6"/>
        <v>1.7301</v>
      </c>
      <c r="H466" s="173">
        <f>G466*'2-Calculator'!$G$23</f>
        <v>9385.7924999999996</v>
      </c>
      <c r="I466" s="174" t="s">
        <v>13</v>
      </c>
      <c r="J466" s="174" t="s">
        <v>12</v>
      </c>
      <c r="K466" s="175" t="s">
        <v>152</v>
      </c>
      <c r="L466" s="176" t="s">
        <v>153</v>
      </c>
      <c r="M466" s="258"/>
      <c r="O466" s="177"/>
      <c r="P466" s="165"/>
    </row>
    <row r="467" spans="1:16">
      <c r="A467" s="178" t="s">
        <v>715</v>
      </c>
      <c r="B467" s="179" t="s">
        <v>712</v>
      </c>
      <c r="C467" s="180">
        <v>10.6</v>
      </c>
      <c r="D467" s="181">
        <v>2.1082999999999998</v>
      </c>
      <c r="E467" s="182">
        <v>3.1166</v>
      </c>
      <c r="F467" s="183">
        <v>1</v>
      </c>
      <c r="G467" s="182">
        <f t="shared" si="6"/>
        <v>3.1166</v>
      </c>
      <c r="H467" s="184">
        <f>G467*'2-Calculator'!$G$23</f>
        <v>16907.555</v>
      </c>
      <c r="I467" s="185" t="s">
        <v>13</v>
      </c>
      <c r="J467" s="185" t="s">
        <v>12</v>
      </c>
      <c r="K467" s="186" t="s">
        <v>152</v>
      </c>
      <c r="L467" s="187" t="s">
        <v>153</v>
      </c>
      <c r="M467" s="258"/>
      <c r="O467" s="177"/>
      <c r="P467" s="165"/>
    </row>
    <row r="468" spans="1:16">
      <c r="A468" s="188" t="s">
        <v>716</v>
      </c>
      <c r="B468" s="189" t="s">
        <v>717</v>
      </c>
      <c r="C468" s="190">
        <v>3.25</v>
      </c>
      <c r="D468" s="191">
        <v>0.58950000000000002</v>
      </c>
      <c r="E468" s="192">
        <v>0.87139999999999995</v>
      </c>
      <c r="F468" s="193">
        <v>1</v>
      </c>
      <c r="G468" s="172">
        <f t="shared" si="6"/>
        <v>0.87139999999999995</v>
      </c>
      <c r="H468" s="173">
        <f>G468*'2-Calculator'!$G$23</f>
        <v>4727.3449999999993</v>
      </c>
      <c r="I468" s="194" t="s">
        <v>13</v>
      </c>
      <c r="J468" s="194" t="s">
        <v>12</v>
      </c>
      <c r="K468" s="195" t="s">
        <v>152</v>
      </c>
      <c r="L468" s="196" t="s">
        <v>153</v>
      </c>
      <c r="M468" s="258"/>
      <c r="O468" s="177"/>
      <c r="P468" s="165"/>
    </row>
    <row r="469" spans="1:16">
      <c r="A469" s="166" t="s">
        <v>718</v>
      </c>
      <c r="B469" s="167" t="s">
        <v>717</v>
      </c>
      <c r="C469" s="168">
        <v>4.03</v>
      </c>
      <c r="D469" s="169">
        <v>0.63780000000000003</v>
      </c>
      <c r="E469" s="170">
        <v>0.94279999999999997</v>
      </c>
      <c r="F469" s="171">
        <v>1</v>
      </c>
      <c r="G469" s="172">
        <f t="shared" ref="G469:G532" si="7">ROUND(E469*F469,4)</f>
        <v>0.94279999999999997</v>
      </c>
      <c r="H469" s="173">
        <f>G469*'2-Calculator'!$G$23</f>
        <v>5114.6899999999996</v>
      </c>
      <c r="I469" s="174" t="s">
        <v>13</v>
      </c>
      <c r="J469" s="174" t="s">
        <v>12</v>
      </c>
      <c r="K469" s="175" t="s">
        <v>152</v>
      </c>
      <c r="L469" s="176" t="s">
        <v>153</v>
      </c>
      <c r="M469" s="258"/>
      <c r="O469" s="177"/>
      <c r="P469" s="165"/>
    </row>
    <row r="470" spans="1:16">
      <c r="A470" s="166" t="s">
        <v>719</v>
      </c>
      <c r="B470" s="167" t="s">
        <v>717</v>
      </c>
      <c r="C470" s="168">
        <v>6.04</v>
      </c>
      <c r="D470" s="169">
        <v>0.83599999999999997</v>
      </c>
      <c r="E470" s="170">
        <v>1.2358</v>
      </c>
      <c r="F470" s="171">
        <v>1</v>
      </c>
      <c r="G470" s="172">
        <f t="shared" si="7"/>
        <v>1.2358</v>
      </c>
      <c r="H470" s="173">
        <f>G470*'2-Calculator'!$G$23</f>
        <v>6704.2150000000001</v>
      </c>
      <c r="I470" s="174" t="s">
        <v>13</v>
      </c>
      <c r="J470" s="174" t="s">
        <v>12</v>
      </c>
      <c r="K470" s="175" t="s">
        <v>152</v>
      </c>
      <c r="L470" s="176" t="s">
        <v>153</v>
      </c>
      <c r="M470" s="258"/>
      <c r="O470" s="177"/>
      <c r="P470" s="165"/>
    </row>
    <row r="471" spans="1:16">
      <c r="A471" s="178" t="s">
        <v>720</v>
      </c>
      <c r="B471" s="179" t="s">
        <v>717</v>
      </c>
      <c r="C471" s="180">
        <v>10.130000000000001</v>
      </c>
      <c r="D471" s="181">
        <v>1.3438000000000001</v>
      </c>
      <c r="E471" s="182">
        <v>1.9864999999999999</v>
      </c>
      <c r="F471" s="183">
        <v>1</v>
      </c>
      <c r="G471" s="182">
        <f t="shared" si="7"/>
        <v>1.9864999999999999</v>
      </c>
      <c r="H471" s="184">
        <f>G471*'2-Calculator'!$G$23</f>
        <v>10776.762499999999</v>
      </c>
      <c r="I471" s="185" t="s">
        <v>13</v>
      </c>
      <c r="J471" s="185" t="s">
        <v>12</v>
      </c>
      <c r="K471" s="186" t="s">
        <v>152</v>
      </c>
      <c r="L471" s="187" t="s">
        <v>153</v>
      </c>
      <c r="M471" s="258"/>
      <c r="O471" s="177"/>
      <c r="P471" s="165"/>
    </row>
    <row r="472" spans="1:16">
      <c r="A472" s="188" t="s">
        <v>721</v>
      </c>
      <c r="B472" s="189" t="s">
        <v>722</v>
      </c>
      <c r="C472" s="190">
        <v>2.62</v>
      </c>
      <c r="D472" s="191">
        <v>0.49170000000000003</v>
      </c>
      <c r="E472" s="192">
        <v>0.72689999999999999</v>
      </c>
      <c r="F472" s="193">
        <v>1</v>
      </c>
      <c r="G472" s="172">
        <f t="shared" si="7"/>
        <v>0.72689999999999999</v>
      </c>
      <c r="H472" s="173">
        <f>G472*'2-Calculator'!$G$23</f>
        <v>3943.4324999999999</v>
      </c>
      <c r="I472" s="194" t="s">
        <v>13</v>
      </c>
      <c r="J472" s="194" t="s">
        <v>12</v>
      </c>
      <c r="K472" s="195" t="s">
        <v>152</v>
      </c>
      <c r="L472" s="196" t="s">
        <v>153</v>
      </c>
      <c r="M472" s="258"/>
      <c r="O472" s="177"/>
      <c r="P472" s="165"/>
    </row>
    <row r="473" spans="1:16">
      <c r="A473" s="166" t="s">
        <v>723</v>
      </c>
      <c r="B473" s="167" t="s">
        <v>722</v>
      </c>
      <c r="C473" s="168">
        <v>3.23</v>
      </c>
      <c r="D473" s="169">
        <v>0.59340000000000004</v>
      </c>
      <c r="E473" s="170">
        <v>0.87719999999999998</v>
      </c>
      <c r="F473" s="171">
        <v>1</v>
      </c>
      <c r="G473" s="172">
        <f t="shared" si="7"/>
        <v>0.87719999999999998</v>
      </c>
      <c r="H473" s="173">
        <f>G473*'2-Calculator'!$G$23</f>
        <v>4758.8099999999995</v>
      </c>
      <c r="I473" s="174" t="s">
        <v>13</v>
      </c>
      <c r="J473" s="174" t="s">
        <v>12</v>
      </c>
      <c r="K473" s="175" t="s">
        <v>152</v>
      </c>
      <c r="L473" s="176" t="s">
        <v>153</v>
      </c>
      <c r="M473" s="258"/>
      <c r="O473" s="177"/>
      <c r="P473" s="165"/>
    </row>
    <row r="474" spans="1:16">
      <c r="A474" s="166" t="s">
        <v>724</v>
      </c>
      <c r="B474" s="167" t="s">
        <v>722</v>
      </c>
      <c r="C474" s="168">
        <v>4.6900000000000004</v>
      </c>
      <c r="D474" s="169">
        <v>0.81589999999999996</v>
      </c>
      <c r="E474" s="170">
        <v>1.2060999999999999</v>
      </c>
      <c r="F474" s="171">
        <v>1</v>
      </c>
      <c r="G474" s="172">
        <f t="shared" si="7"/>
        <v>1.2060999999999999</v>
      </c>
      <c r="H474" s="173">
        <f>G474*'2-Calculator'!$G$23</f>
        <v>6543.0924999999997</v>
      </c>
      <c r="I474" s="174" t="s">
        <v>13</v>
      </c>
      <c r="J474" s="174" t="s">
        <v>12</v>
      </c>
      <c r="K474" s="175" t="s">
        <v>152</v>
      </c>
      <c r="L474" s="176" t="s">
        <v>153</v>
      </c>
      <c r="M474" s="258"/>
      <c r="O474" s="177"/>
      <c r="P474" s="165"/>
    </row>
    <row r="475" spans="1:16">
      <c r="A475" s="178" t="s">
        <v>725</v>
      </c>
      <c r="B475" s="179" t="s">
        <v>722</v>
      </c>
      <c r="C475" s="180">
        <v>8.93</v>
      </c>
      <c r="D475" s="181">
        <v>1.6129</v>
      </c>
      <c r="E475" s="182">
        <v>2.3843000000000001</v>
      </c>
      <c r="F475" s="183">
        <v>1</v>
      </c>
      <c r="G475" s="182">
        <f t="shared" si="7"/>
        <v>2.3843000000000001</v>
      </c>
      <c r="H475" s="184">
        <f>G475*'2-Calculator'!$G$23</f>
        <v>12934.827500000001</v>
      </c>
      <c r="I475" s="185" t="s">
        <v>13</v>
      </c>
      <c r="J475" s="185" t="s">
        <v>12</v>
      </c>
      <c r="K475" s="186" t="s">
        <v>152</v>
      </c>
      <c r="L475" s="187" t="s">
        <v>153</v>
      </c>
      <c r="M475" s="258"/>
      <c r="O475" s="177"/>
      <c r="P475" s="165"/>
    </row>
    <row r="476" spans="1:16">
      <c r="A476" s="188" t="s">
        <v>726</v>
      </c>
      <c r="B476" s="189" t="s">
        <v>727</v>
      </c>
      <c r="C476" s="190">
        <v>2.4</v>
      </c>
      <c r="D476" s="191">
        <v>0.43290000000000001</v>
      </c>
      <c r="E476" s="192">
        <v>0.63990000000000002</v>
      </c>
      <c r="F476" s="193">
        <v>1</v>
      </c>
      <c r="G476" s="172">
        <f t="shared" si="7"/>
        <v>0.63990000000000002</v>
      </c>
      <c r="H476" s="173">
        <f>G476*'2-Calculator'!$G$23</f>
        <v>3471.4575</v>
      </c>
      <c r="I476" s="194" t="s">
        <v>13</v>
      </c>
      <c r="J476" s="194" t="s">
        <v>12</v>
      </c>
      <c r="K476" s="195" t="s">
        <v>152</v>
      </c>
      <c r="L476" s="196" t="s">
        <v>153</v>
      </c>
      <c r="M476" s="258"/>
      <c r="O476" s="177"/>
      <c r="P476" s="165"/>
    </row>
    <row r="477" spans="1:16">
      <c r="A477" s="166" t="s">
        <v>728</v>
      </c>
      <c r="B477" s="167" t="s">
        <v>727</v>
      </c>
      <c r="C477" s="168">
        <v>3.13</v>
      </c>
      <c r="D477" s="169">
        <v>0.55000000000000004</v>
      </c>
      <c r="E477" s="170">
        <v>0.81299999999999994</v>
      </c>
      <c r="F477" s="171">
        <v>1</v>
      </c>
      <c r="G477" s="172">
        <f t="shared" si="7"/>
        <v>0.81299999999999994</v>
      </c>
      <c r="H477" s="173">
        <f>G477*'2-Calculator'!$G$23</f>
        <v>4410.5249999999996</v>
      </c>
      <c r="I477" s="174" t="s">
        <v>13</v>
      </c>
      <c r="J477" s="174" t="s">
        <v>12</v>
      </c>
      <c r="K477" s="175" t="s">
        <v>152</v>
      </c>
      <c r="L477" s="176" t="s">
        <v>153</v>
      </c>
      <c r="M477" s="258"/>
      <c r="O477" s="177"/>
      <c r="P477" s="165"/>
    </row>
    <row r="478" spans="1:16">
      <c r="A478" s="166" t="s">
        <v>729</v>
      </c>
      <c r="B478" s="167" t="s">
        <v>727</v>
      </c>
      <c r="C478" s="168">
        <v>4.5599999999999996</v>
      </c>
      <c r="D478" s="169">
        <v>0.77010000000000001</v>
      </c>
      <c r="E478" s="170">
        <v>1.1384000000000001</v>
      </c>
      <c r="F478" s="171">
        <v>1</v>
      </c>
      <c r="G478" s="172">
        <f t="shared" si="7"/>
        <v>1.1384000000000001</v>
      </c>
      <c r="H478" s="173">
        <f>G478*'2-Calculator'!$G$23</f>
        <v>6175.8200000000006</v>
      </c>
      <c r="I478" s="174" t="s">
        <v>13</v>
      </c>
      <c r="J478" s="174" t="s">
        <v>12</v>
      </c>
      <c r="K478" s="175" t="s">
        <v>152</v>
      </c>
      <c r="L478" s="176" t="s">
        <v>153</v>
      </c>
      <c r="M478" s="258"/>
      <c r="O478" s="177"/>
      <c r="P478" s="165"/>
    </row>
    <row r="479" spans="1:16">
      <c r="A479" s="178" t="s">
        <v>730</v>
      </c>
      <c r="B479" s="179" t="s">
        <v>727</v>
      </c>
      <c r="C479" s="180">
        <v>9.19</v>
      </c>
      <c r="D479" s="181">
        <v>1.5254000000000001</v>
      </c>
      <c r="E479" s="182">
        <v>2.2549000000000001</v>
      </c>
      <c r="F479" s="183">
        <v>1</v>
      </c>
      <c r="G479" s="182">
        <f t="shared" si="7"/>
        <v>2.2549000000000001</v>
      </c>
      <c r="H479" s="184">
        <f>G479*'2-Calculator'!$G$23</f>
        <v>12232.8325</v>
      </c>
      <c r="I479" s="185" t="s">
        <v>13</v>
      </c>
      <c r="J479" s="185" t="s">
        <v>12</v>
      </c>
      <c r="K479" s="186" t="s">
        <v>152</v>
      </c>
      <c r="L479" s="187" t="s">
        <v>153</v>
      </c>
      <c r="M479" s="258"/>
      <c r="O479" s="177"/>
      <c r="P479" s="165"/>
    </row>
    <row r="480" spans="1:16">
      <c r="A480" s="188" t="s">
        <v>731</v>
      </c>
      <c r="B480" s="189" t="s">
        <v>732</v>
      </c>
      <c r="C480" s="190">
        <v>2.0699999999999998</v>
      </c>
      <c r="D480" s="191">
        <v>0.36320000000000002</v>
      </c>
      <c r="E480" s="192">
        <v>0.53690000000000004</v>
      </c>
      <c r="F480" s="193">
        <v>1</v>
      </c>
      <c r="G480" s="172">
        <f t="shared" si="7"/>
        <v>0.53690000000000004</v>
      </c>
      <c r="H480" s="173">
        <f>G480*'2-Calculator'!$G$23</f>
        <v>2912.6825000000003</v>
      </c>
      <c r="I480" s="194" t="s">
        <v>13</v>
      </c>
      <c r="J480" s="194" t="s">
        <v>12</v>
      </c>
      <c r="K480" s="195" t="s">
        <v>152</v>
      </c>
      <c r="L480" s="196" t="s">
        <v>153</v>
      </c>
      <c r="M480" s="258"/>
      <c r="O480" s="177"/>
      <c r="P480" s="165"/>
    </row>
    <row r="481" spans="1:16">
      <c r="A481" s="166" t="s">
        <v>733</v>
      </c>
      <c r="B481" s="167" t="s">
        <v>732</v>
      </c>
      <c r="C481" s="168">
        <v>2.9</v>
      </c>
      <c r="D481" s="169">
        <v>0.49220000000000003</v>
      </c>
      <c r="E481" s="170">
        <v>0.72760000000000002</v>
      </c>
      <c r="F481" s="171">
        <v>1</v>
      </c>
      <c r="G481" s="172">
        <f t="shared" si="7"/>
        <v>0.72760000000000002</v>
      </c>
      <c r="H481" s="173">
        <f>G481*'2-Calculator'!$G$23</f>
        <v>3947.23</v>
      </c>
      <c r="I481" s="174" t="s">
        <v>13</v>
      </c>
      <c r="J481" s="174" t="s">
        <v>12</v>
      </c>
      <c r="K481" s="175" t="s">
        <v>152</v>
      </c>
      <c r="L481" s="176" t="s">
        <v>153</v>
      </c>
      <c r="M481" s="258"/>
      <c r="O481" s="177"/>
      <c r="P481" s="165"/>
    </row>
    <row r="482" spans="1:16">
      <c r="A482" s="166" t="s">
        <v>734</v>
      </c>
      <c r="B482" s="167" t="s">
        <v>732</v>
      </c>
      <c r="C482" s="168">
        <v>4.6100000000000003</v>
      </c>
      <c r="D482" s="169">
        <v>0.69089999999999996</v>
      </c>
      <c r="E482" s="170">
        <v>1.0213000000000001</v>
      </c>
      <c r="F482" s="171">
        <v>1</v>
      </c>
      <c r="G482" s="172">
        <f t="shared" si="7"/>
        <v>1.0213000000000001</v>
      </c>
      <c r="H482" s="173">
        <f>G482*'2-Calculator'!$G$23</f>
        <v>5540.5525000000007</v>
      </c>
      <c r="I482" s="174" t="s">
        <v>13</v>
      </c>
      <c r="J482" s="174" t="s">
        <v>12</v>
      </c>
      <c r="K482" s="175" t="s">
        <v>152</v>
      </c>
      <c r="L482" s="176" t="s">
        <v>153</v>
      </c>
      <c r="M482" s="258"/>
      <c r="O482" s="177"/>
      <c r="P482" s="165"/>
    </row>
    <row r="483" spans="1:16">
      <c r="A483" s="178" t="s">
        <v>735</v>
      </c>
      <c r="B483" s="179" t="s">
        <v>732</v>
      </c>
      <c r="C483" s="180">
        <v>9.66</v>
      </c>
      <c r="D483" s="181">
        <v>1.3182</v>
      </c>
      <c r="E483" s="182">
        <v>1.9486000000000001</v>
      </c>
      <c r="F483" s="183">
        <v>1</v>
      </c>
      <c r="G483" s="182">
        <f t="shared" si="7"/>
        <v>1.9486000000000001</v>
      </c>
      <c r="H483" s="184">
        <f>G483*'2-Calculator'!$G$23</f>
        <v>10571.155000000001</v>
      </c>
      <c r="I483" s="185" t="s">
        <v>13</v>
      </c>
      <c r="J483" s="185" t="s">
        <v>12</v>
      </c>
      <c r="K483" s="186" t="s">
        <v>152</v>
      </c>
      <c r="L483" s="187" t="s">
        <v>153</v>
      </c>
      <c r="M483" s="258"/>
      <c r="O483" s="177"/>
      <c r="P483" s="165"/>
    </row>
    <row r="484" spans="1:16">
      <c r="A484" s="188" t="s">
        <v>736</v>
      </c>
      <c r="B484" s="189" t="s">
        <v>737</v>
      </c>
      <c r="C484" s="190">
        <v>2.99</v>
      </c>
      <c r="D484" s="191">
        <v>0.42370000000000002</v>
      </c>
      <c r="E484" s="192">
        <v>0.62629999999999997</v>
      </c>
      <c r="F484" s="193">
        <v>1</v>
      </c>
      <c r="G484" s="172">
        <f t="shared" si="7"/>
        <v>0.62629999999999997</v>
      </c>
      <c r="H484" s="173">
        <f>G484*'2-Calculator'!$G$23</f>
        <v>3397.6774999999998</v>
      </c>
      <c r="I484" s="194" t="s">
        <v>13</v>
      </c>
      <c r="J484" s="194" t="s">
        <v>12</v>
      </c>
      <c r="K484" s="195" t="s">
        <v>152</v>
      </c>
      <c r="L484" s="196" t="s">
        <v>153</v>
      </c>
      <c r="M484" s="258"/>
      <c r="O484" s="177"/>
      <c r="P484" s="165"/>
    </row>
    <row r="485" spans="1:16">
      <c r="A485" s="166" t="s">
        <v>738</v>
      </c>
      <c r="B485" s="167" t="s">
        <v>737</v>
      </c>
      <c r="C485" s="168">
        <v>3.44</v>
      </c>
      <c r="D485" s="169">
        <v>0.51249999999999996</v>
      </c>
      <c r="E485" s="170">
        <v>0.75760000000000005</v>
      </c>
      <c r="F485" s="171">
        <v>1</v>
      </c>
      <c r="G485" s="172">
        <f t="shared" si="7"/>
        <v>0.75760000000000005</v>
      </c>
      <c r="H485" s="173">
        <f>G485*'2-Calculator'!$G$23</f>
        <v>4109.9800000000005</v>
      </c>
      <c r="I485" s="174" t="s">
        <v>13</v>
      </c>
      <c r="J485" s="174" t="s">
        <v>12</v>
      </c>
      <c r="K485" s="175" t="s">
        <v>152</v>
      </c>
      <c r="L485" s="176" t="s">
        <v>153</v>
      </c>
      <c r="M485" s="258"/>
      <c r="O485" s="177"/>
      <c r="P485" s="165"/>
    </row>
    <row r="486" spans="1:16">
      <c r="A486" s="166" t="s">
        <v>739</v>
      </c>
      <c r="B486" s="167" t="s">
        <v>737</v>
      </c>
      <c r="C486" s="168">
        <v>4.7699999999999996</v>
      </c>
      <c r="D486" s="169">
        <v>0.71140000000000003</v>
      </c>
      <c r="E486" s="170">
        <v>1.0516000000000001</v>
      </c>
      <c r="F486" s="171">
        <v>1</v>
      </c>
      <c r="G486" s="172">
        <f t="shared" si="7"/>
        <v>1.0516000000000001</v>
      </c>
      <c r="H486" s="173">
        <f>G486*'2-Calculator'!$G$23</f>
        <v>5704.93</v>
      </c>
      <c r="I486" s="174" t="s">
        <v>13</v>
      </c>
      <c r="J486" s="174" t="s">
        <v>12</v>
      </c>
      <c r="K486" s="175" t="s">
        <v>152</v>
      </c>
      <c r="L486" s="176" t="s">
        <v>153</v>
      </c>
      <c r="M486" s="258"/>
      <c r="O486" s="177"/>
      <c r="P486" s="165"/>
    </row>
    <row r="487" spans="1:16">
      <c r="A487" s="178" t="s">
        <v>740</v>
      </c>
      <c r="B487" s="179" t="s">
        <v>737</v>
      </c>
      <c r="C487" s="180">
        <v>9.2100000000000009</v>
      </c>
      <c r="D487" s="181">
        <v>1.4016999999999999</v>
      </c>
      <c r="E487" s="182">
        <v>2.0720999999999998</v>
      </c>
      <c r="F487" s="183">
        <v>1</v>
      </c>
      <c r="G487" s="182">
        <f t="shared" si="7"/>
        <v>2.0720999999999998</v>
      </c>
      <c r="H487" s="184">
        <f>G487*'2-Calculator'!$G$23</f>
        <v>11241.1425</v>
      </c>
      <c r="I487" s="185" t="s">
        <v>13</v>
      </c>
      <c r="J487" s="185" t="s">
        <v>12</v>
      </c>
      <c r="K487" s="186" t="s">
        <v>152</v>
      </c>
      <c r="L487" s="187" t="s">
        <v>153</v>
      </c>
      <c r="M487" s="258"/>
      <c r="O487" s="177"/>
      <c r="P487" s="165"/>
    </row>
    <row r="488" spans="1:16">
      <c r="A488" s="188" t="s">
        <v>741</v>
      </c>
      <c r="B488" s="189" t="s">
        <v>742</v>
      </c>
      <c r="C488" s="190">
        <v>3.28</v>
      </c>
      <c r="D488" s="191">
        <v>0.50070000000000003</v>
      </c>
      <c r="E488" s="192">
        <v>0.74019999999999997</v>
      </c>
      <c r="F488" s="193">
        <v>1</v>
      </c>
      <c r="G488" s="172">
        <f t="shared" si="7"/>
        <v>0.74019999999999997</v>
      </c>
      <c r="H488" s="173">
        <f>G488*'2-Calculator'!$G$23</f>
        <v>4015.585</v>
      </c>
      <c r="I488" s="194" t="s">
        <v>13</v>
      </c>
      <c r="J488" s="194" t="s">
        <v>12</v>
      </c>
      <c r="K488" s="195" t="s">
        <v>152</v>
      </c>
      <c r="L488" s="196" t="s">
        <v>153</v>
      </c>
      <c r="M488" s="258"/>
      <c r="O488" s="177"/>
      <c r="P488" s="165"/>
    </row>
    <row r="489" spans="1:16">
      <c r="A489" s="166" t="s">
        <v>743</v>
      </c>
      <c r="B489" s="167" t="s">
        <v>742</v>
      </c>
      <c r="C489" s="168">
        <v>4.0999999999999996</v>
      </c>
      <c r="D489" s="169">
        <v>0.60150000000000003</v>
      </c>
      <c r="E489" s="170">
        <v>0.88919999999999999</v>
      </c>
      <c r="F489" s="171">
        <v>1</v>
      </c>
      <c r="G489" s="172">
        <f t="shared" si="7"/>
        <v>0.88919999999999999</v>
      </c>
      <c r="H489" s="173">
        <f>G489*'2-Calculator'!$G$23</f>
        <v>4823.91</v>
      </c>
      <c r="I489" s="174" t="s">
        <v>13</v>
      </c>
      <c r="J489" s="174" t="s">
        <v>12</v>
      </c>
      <c r="K489" s="175" t="s">
        <v>152</v>
      </c>
      <c r="L489" s="176" t="s">
        <v>153</v>
      </c>
      <c r="M489" s="258"/>
      <c r="O489" s="177"/>
      <c r="P489" s="165"/>
    </row>
    <row r="490" spans="1:16">
      <c r="A490" s="166" t="s">
        <v>744</v>
      </c>
      <c r="B490" s="167" t="s">
        <v>742</v>
      </c>
      <c r="C490" s="168">
        <v>5.73</v>
      </c>
      <c r="D490" s="169">
        <v>0.79420000000000002</v>
      </c>
      <c r="E490" s="170">
        <v>1.1739999999999999</v>
      </c>
      <c r="F490" s="171">
        <v>1</v>
      </c>
      <c r="G490" s="172">
        <f t="shared" si="7"/>
        <v>1.1739999999999999</v>
      </c>
      <c r="H490" s="173">
        <f>G490*'2-Calculator'!$G$23</f>
        <v>6368.95</v>
      </c>
      <c r="I490" s="174" t="s">
        <v>13</v>
      </c>
      <c r="J490" s="174" t="s">
        <v>12</v>
      </c>
      <c r="K490" s="175" t="s">
        <v>152</v>
      </c>
      <c r="L490" s="176" t="s">
        <v>153</v>
      </c>
      <c r="M490" s="258"/>
      <c r="O490" s="177"/>
      <c r="P490" s="165"/>
    </row>
    <row r="491" spans="1:16">
      <c r="A491" s="178" t="s">
        <v>745</v>
      </c>
      <c r="B491" s="179" t="s">
        <v>742</v>
      </c>
      <c r="C491" s="180">
        <v>11.52</v>
      </c>
      <c r="D491" s="181">
        <v>1.595</v>
      </c>
      <c r="E491" s="182">
        <v>2.3578000000000001</v>
      </c>
      <c r="F491" s="183">
        <v>1</v>
      </c>
      <c r="G491" s="182">
        <f t="shared" si="7"/>
        <v>2.3578000000000001</v>
      </c>
      <c r="H491" s="184">
        <f>G491*'2-Calculator'!$G$23</f>
        <v>12791.065000000001</v>
      </c>
      <c r="I491" s="185" t="s">
        <v>13</v>
      </c>
      <c r="J491" s="185" t="s">
        <v>12</v>
      </c>
      <c r="K491" s="186" t="s">
        <v>152</v>
      </c>
      <c r="L491" s="187" t="s">
        <v>153</v>
      </c>
      <c r="M491" s="258"/>
      <c r="O491" s="177"/>
      <c r="P491" s="165"/>
    </row>
    <row r="492" spans="1:16">
      <c r="A492" s="188" t="s">
        <v>746</v>
      </c>
      <c r="B492" s="189" t="s">
        <v>747</v>
      </c>
      <c r="C492" s="190">
        <v>2.89</v>
      </c>
      <c r="D492" s="191">
        <v>0.48110000000000003</v>
      </c>
      <c r="E492" s="192">
        <v>0.71120000000000005</v>
      </c>
      <c r="F492" s="193">
        <v>1</v>
      </c>
      <c r="G492" s="172">
        <f t="shared" si="7"/>
        <v>0.71120000000000005</v>
      </c>
      <c r="H492" s="173">
        <f>G492*'2-Calculator'!$G$23</f>
        <v>3858.26</v>
      </c>
      <c r="I492" s="194" t="s">
        <v>13</v>
      </c>
      <c r="J492" s="194" t="s">
        <v>12</v>
      </c>
      <c r="K492" s="195" t="s">
        <v>152</v>
      </c>
      <c r="L492" s="196" t="s">
        <v>153</v>
      </c>
      <c r="M492" s="258"/>
      <c r="O492" s="177"/>
      <c r="P492" s="165"/>
    </row>
    <row r="493" spans="1:16">
      <c r="A493" s="166" t="s">
        <v>748</v>
      </c>
      <c r="B493" s="167" t="s">
        <v>747</v>
      </c>
      <c r="C493" s="168">
        <v>3.58</v>
      </c>
      <c r="D493" s="169">
        <v>0.57030000000000003</v>
      </c>
      <c r="E493" s="170">
        <v>0.84299999999999997</v>
      </c>
      <c r="F493" s="171">
        <v>1</v>
      </c>
      <c r="G493" s="172">
        <f t="shared" si="7"/>
        <v>0.84299999999999997</v>
      </c>
      <c r="H493" s="173">
        <f>G493*'2-Calculator'!$G$23</f>
        <v>4573.2749999999996</v>
      </c>
      <c r="I493" s="174" t="s">
        <v>13</v>
      </c>
      <c r="J493" s="174" t="s">
        <v>12</v>
      </c>
      <c r="K493" s="175" t="s">
        <v>152</v>
      </c>
      <c r="L493" s="176" t="s">
        <v>153</v>
      </c>
      <c r="M493" s="258"/>
      <c r="O493" s="177"/>
      <c r="P493" s="165"/>
    </row>
    <row r="494" spans="1:16">
      <c r="A494" s="166" t="s">
        <v>749</v>
      </c>
      <c r="B494" s="167" t="s">
        <v>747</v>
      </c>
      <c r="C494" s="168">
        <v>5.14</v>
      </c>
      <c r="D494" s="169">
        <v>0.7631</v>
      </c>
      <c r="E494" s="170">
        <v>1.1279999999999999</v>
      </c>
      <c r="F494" s="171">
        <v>1</v>
      </c>
      <c r="G494" s="172">
        <f t="shared" si="7"/>
        <v>1.1279999999999999</v>
      </c>
      <c r="H494" s="173">
        <f>G494*'2-Calculator'!$G$23</f>
        <v>6119.4</v>
      </c>
      <c r="I494" s="174" t="s">
        <v>13</v>
      </c>
      <c r="J494" s="174" t="s">
        <v>12</v>
      </c>
      <c r="K494" s="175" t="s">
        <v>152</v>
      </c>
      <c r="L494" s="176" t="s">
        <v>153</v>
      </c>
      <c r="M494" s="258"/>
      <c r="O494" s="177"/>
      <c r="P494" s="165"/>
    </row>
    <row r="495" spans="1:16">
      <c r="A495" s="178" t="s">
        <v>750</v>
      </c>
      <c r="B495" s="179" t="s">
        <v>747</v>
      </c>
      <c r="C495" s="180">
        <v>8.84</v>
      </c>
      <c r="D495" s="181">
        <v>1.2887</v>
      </c>
      <c r="E495" s="182">
        <v>1.905</v>
      </c>
      <c r="F495" s="183">
        <v>1</v>
      </c>
      <c r="G495" s="182">
        <f t="shared" si="7"/>
        <v>1.905</v>
      </c>
      <c r="H495" s="184">
        <f>G495*'2-Calculator'!$G$23</f>
        <v>10334.625</v>
      </c>
      <c r="I495" s="185" t="s">
        <v>13</v>
      </c>
      <c r="J495" s="185" t="s">
        <v>12</v>
      </c>
      <c r="K495" s="186" t="s">
        <v>152</v>
      </c>
      <c r="L495" s="187" t="s">
        <v>153</v>
      </c>
      <c r="M495" s="258"/>
      <c r="O495" s="177"/>
      <c r="P495" s="165"/>
    </row>
    <row r="496" spans="1:16">
      <c r="A496" s="188" t="s">
        <v>751</v>
      </c>
      <c r="B496" s="189" t="s">
        <v>752</v>
      </c>
      <c r="C496" s="190">
        <v>2.79</v>
      </c>
      <c r="D496" s="191">
        <v>0.37769999999999998</v>
      </c>
      <c r="E496" s="192">
        <v>0.55830000000000002</v>
      </c>
      <c r="F496" s="193">
        <v>1</v>
      </c>
      <c r="G496" s="172">
        <f t="shared" si="7"/>
        <v>0.55830000000000002</v>
      </c>
      <c r="H496" s="173">
        <f>G496*'2-Calculator'!$G$23</f>
        <v>3028.7775000000001</v>
      </c>
      <c r="I496" s="194" t="s">
        <v>13</v>
      </c>
      <c r="J496" s="194" t="s">
        <v>12</v>
      </c>
      <c r="K496" s="195" t="s">
        <v>152</v>
      </c>
      <c r="L496" s="196" t="s">
        <v>153</v>
      </c>
      <c r="M496" s="258"/>
      <c r="O496" s="177"/>
      <c r="P496" s="165"/>
    </row>
    <row r="497" spans="1:16">
      <c r="A497" s="166" t="s">
        <v>753</v>
      </c>
      <c r="B497" s="167" t="s">
        <v>752</v>
      </c>
      <c r="C497" s="168">
        <v>3.55</v>
      </c>
      <c r="D497" s="169">
        <v>0.47070000000000001</v>
      </c>
      <c r="E497" s="170">
        <v>0.69579999999999997</v>
      </c>
      <c r="F497" s="171">
        <v>1</v>
      </c>
      <c r="G497" s="172">
        <f t="shared" si="7"/>
        <v>0.69579999999999997</v>
      </c>
      <c r="H497" s="173">
        <f>G497*'2-Calculator'!$G$23</f>
        <v>3774.7149999999997</v>
      </c>
      <c r="I497" s="174" t="s">
        <v>13</v>
      </c>
      <c r="J497" s="174" t="s">
        <v>12</v>
      </c>
      <c r="K497" s="175" t="s">
        <v>152</v>
      </c>
      <c r="L497" s="176" t="s">
        <v>153</v>
      </c>
      <c r="M497" s="258"/>
      <c r="O497" s="177"/>
      <c r="P497" s="165"/>
    </row>
    <row r="498" spans="1:16">
      <c r="A498" s="166" t="s">
        <v>754</v>
      </c>
      <c r="B498" s="167" t="s">
        <v>752</v>
      </c>
      <c r="C498" s="168">
        <v>5.23</v>
      </c>
      <c r="D498" s="169">
        <v>0.65700000000000003</v>
      </c>
      <c r="E498" s="170">
        <v>0.97119999999999995</v>
      </c>
      <c r="F498" s="171">
        <v>1</v>
      </c>
      <c r="G498" s="172">
        <f t="shared" si="7"/>
        <v>0.97119999999999995</v>
      </c>
      <c r="H498" s="173">
        <f>G498*'2-Calculator'!$G$23</f>
        <v>5268.7599999999993</v>
      </c>
      <c r="I498" s="174" t="s">
        <v>13</v>
      </c>
      <c r="J498" s="174" t="s">
        <v>12</v>
      </c>
      <c r="K498" s="175" t="s">
        <v>152</v>
      </c>
      <c r="L498" s="176" t="s">
        <v>153</v>
      </c>
      <c r="M498" s="258"/>
      <c r="O498" s="177"/>
      <c r="P498" s="165"/>
    </row>
    <row r="499" spans="1:16">
      <c r="A499" s="178" t="s">
        <v>755</v>
      </c>
      <c r="B499" s="179" t="s">
        <v>752</v>
      </c>
      <c r="C499" s="180">
        <v>9.18</v>
      </c>
      <c r="D499" s="181">
        <v>1.2344999999999999</v>
      </c>
      <c r="E499" s="182">
        <v>1.8249</v>
      </c>
      <c r="F499" s="183">
        <v>1</v>
      </c>
      <c r="G499" s="182">
        <f t="shared" si="7"/>
        <v>1.8249</v>
      </c>
      <c r="H499" s="184">
        <f>G499*'2-Calculator'!$G$23</f>
        <v>9900.0825000000004</v>
      </c>
      <c r="I499" s="185" t="s">
        <v>13</v>
      </c>
      <c r="J499" s="185" t="s">
        <v>12</v>
      </c>
      <c r="K499" s="186" t="s">
        <v>152</v>
      </c>
      <c r="L499" s="187" t="s">
        <v>153</v>
      </c>
      <c r="M499" s="258"/>
      <c r="O499" s="177"/>
      <c r="P499" s="165"/>
    </row>
    <row r="500" spans="1:16">
      <c r="A500" s="188" t="s">
        <v>756</v>
      </c>
      <c r="B500" s="189" t="s">
        <v>757</v>
      </c>
      <c r="C500" s="190">
        <v>3.12</v>
      </c>
      <c r="D500" s="191">
        <v>0.40749999999999997</v>
      </c>
      <c r="E500" s="192">
        <v>0.60240000000000005</v>
      </c>
      <c r="F500" s="193">
        <v>1</v>
      </c>
      <c r="G500" s="172">
        <f t="shared" si="7"/>
        <v>0.60240000000000005</v>
      </c>
      <c r="H500" s="173">
        <f>G500*'2-Calculator'!$G$23</f>
        <v>3268.0200000000004</v>
      </c>
      <c r="I500" s="194" t="s">
        <v>13</v>
      </c>
      <c r="J500" s="194" t="s">
        <v>12</v>
      </c>
      <c r="K500" s="195" t="s">
        <v>152</v>
      </c>
      <c r="L500" s="196" t="s">
        <v>153</v>
      </c>
      <c r="M500" s="258"/>
      <c r="O500" s="177"/>
      <c r="P500" s="165"/>
    </row>
    <row r="501" spans="1:16">
      <c r="A501" s="166" t="s">
        <v>758</v>
      </c>
      <c r="B501" s="167" t="s">
        <v>757</v>
      </c>
      <c r="C501" s="168">
        <v>4.33</v>
      </c>
      <c r="D501" s="169">
        <v>0.54669999999999996</v>
      </c>
      <c r="E501" s="170">
        <v>0.80820000000000003</v>
      </c>
      <c r="F501" s="171">
        <v>1</v>
      </c>
      <c r="G501" s="172">
        <f t="shared" si="7"/>
        <v>0.80820000000000003</v>
      </c>
      <c r="H501" s="173">
        <f>G501*'2-Calculator'!$G$23</f>
        <v>4384.4850000000006</v>
      </c>
      <c r="I501" s="174" t="s">
        <v>13</v>
      </c>
      <c r="J501" s="174" t="s">
        <v>12</v>
      </c>
      <c r="K501" s="175" t="s">
        <v>152</v>
      </c>
      <c r="L501" s="176" t="s">
        <v>153</v>
      </c>
      <c r="M501" s="258"/>
      <c r="O501" s="177"/>
      <c r="P501" s="165"/>
    </row>
    <row r="502" spans="1:16">
      <c r="A502" s="166" t="s">
        <v>759</v>
      </c>
      <c r="B502" s="167" t="s">
        <v>757</v>
      </c>
      <c r="C502" s="168">
        <v>5.85</v>
      </c>
      <c r="D502" s="169">
        <v>0.71309999999999996</v>
      </c>
      <c r="E502" s="170">
        <v>1.0541</v>
      </c>
      <c r="F502" s="171">
        <v>1</v>
      </c>
      <c r="G502" s="172">
        <f t="shared" si="7"/>
        <v>1.0541</v>
      </c>
      <c r="H502" s="173">
        <f>G502*'2-Calculator'!$G$23</f>
        <v>5718.4925000000003</v>
      </c>
      <c r="I502" s="174" t="s">
        <v>13</v>
      </c>
      <c r="J502" s="174" t="s">
        <v>12</v>
      </c>
      <c r="K502" s="175" t="s">
        <v>152</v>
      </c>
      <c r="L502" s="176" t="s">
        <v>153</v>
      </c>
      <c r="M502" s="258"/>
      <c r="O502" s="177"/>
      <c r="P502" s="165"/>
    </row>
    <row r="503" spans="1:16">
      <c r="A503" s="178" t="s">
        <v>760</v>
      </c>
      <c r="B503" s="179" t="s">
        <v>757</v>
      </c>
      <c r="C503" s="180">
        <v>10.49</v>
      </c>
      <c r="D503" s="181">
        <v>1.3310999999999999</v>
      </c>
      <c r="E503" s="182">
        <v>1.9677</v>
      </c>
      <c r="F503" s="183">
        <v>1</v>
      </c>
      <c r="G503" s="182">
        <f t="shared" si="7"/>
        <v>1.9677</v>
      </c>
      <c r="H503" s="184">
        <f>G503*'2-Calculator'!$G$23</f>
        <v>10674.772499999999</v>
      </c>
      <c r="I503" s="185" t="s">
        <v>13</v>
      </c>
      <c r="J503" s="185" t="s">
        <v>12</v>
      </c>
      <c r="K503" s="186" t="s">
        <v>152</v>
      </c>
      <c r="L503" s="187" t="s">
        <v>153</v>
      </c>
      <c r="M503" s="258"/>
      <c r="O503" s="177"/>
      <c r="P503" s="165"/>
    </row>
    <row r="504" spans="1:16">
      <c r="A504" s="188" t="s">
        <v>761</v>
      </c>
      <c r="B504" s="189" t="s">
        <v>762</v>
      </c>
      <c r="C504" s="190">
        <v>2.23</v>
      </c>
      <c r="D504" s="191">
        <v>0.32979999999999998</v>
      </c>
      <c r="E504" s="192">
        <v>0.48749999999999999</v>
      </c>
      <c r="F504" s="193">
        <v>1</v>
      </c>
      <c r="G504" s="172">
        <f t="shared" si="7"/>
        <v>0.48749999999999999</v>
      </c>
      <c r="H504" s="173">
        <f>G504*'2-Calculator'!$G$23</f>
        <v>2644.6875</v>
      </c>
      <c r="I504" s="194" t="s">
        <v>13</v>
      </c>
      <c r="J504" s="194" t="s">
        <v>12</v>
      </c>
      <c r="K504" s="195" t="s">
        <v>152</v>
      </c>
      <c r="L504" s="196" t="s">
        <v>153</v>
      </c>
      <c r="M504" s="258"/>
      <c r="O504" s="177"/>
      <c r="P504" s="165"/>
    </row>
    <row r="505" spans="1:16">
      <c r="A505" s="166" t="s">
        <v>763</v>
      </c>
      <c r="B505" s="167" t="s">
        <v>762</v>
      </c>
      <c r="C505" s="168">
        <v>2.84</v>
      </c>
      <c r="D505" s="169">
        <v>0.4229</v>
      </c>
      <c r="E505" s="170">
        <v>0.62509999999999999</v>
      </c>
      <c r="F505" s="171">
        <v>1</v>
      </c>
      <c r="G505" s="172">
        <f t="shared" si="7"/>
        <v>0.62509999999999999</v>
      </c>
      <c r="H505" s="173">
        <f>G505*'2-Calculator'!$G$23</f>
        <v>3391.1675</v>
      </c>
      <c r="I505" s="174" t="s">
        <v>13</v>
      </c>
      <c r="J505" s="174" t="s">
        <v>12</v>
      </c>
      <c r="K505" s="175" t="s">
        <v>152</v>
      </c>
      <c r="L505" s="176" t="s">
        <v>153</v>
      </c>
      <c r="M505" s="258"/>
      <c r="O505" s="177"/>
      <c r="P505" s="165"/>
    </row>
    <row r="506" spans="1:16">
      <c r="A506" s="166" t="s">
        <v>764</v>
      </c>
      <c r="B506" s="167" t="s">
        <v>762</v>
      </c>
      <c r="C506" s="168">
        <v>4.01</v>
      </c>
      <c r="D506" s="169">
        <v>0.55820000000000003</v>
      </c>
      <c r="E506" s="170">
        <v>0.82520000000000004</v>
      </c>
      <c r="F506" s="171">
        <v>1</v>
      </c>
      <c r="G506" s="172">
        <f t="shared" si="7"/>
        <v>0.82520000000000004</v>
      </c>
      <c r="H506" s="173">
        <f>G506*'2-Calculator'!$G$23</f>
        <v>4476.71</v>
      </c>
      <c r="I506" s="174" t="s">
        <v>13</v>
      </c>
      <c r="J506" s="174" t="s">
        <v>12</v>
      </c>
      <c r="K506" s="175" t="s">
        <v>152</v>
      </c>
      <c r="L506" s="176" t="s">
        <v>153</v>
      </c>
      <c r="M506" s="258"/>
      <c r="O506" s="177"/>
      <c r="P506" s="165"/>
    </row>
    <row r="507" spans="1:16">
      <c r="A507" s="178" t="s">
        <v>765</v>
      </c>
      <c r="B507" s="179" t="s">
        <v>762</v>
      </c>
      <c r="C507" s="180">
        <v>8.1300000000000008</v>
      </c>
      <c r="D507" s="181">
        <v>1.0567</v>
      </c>
      <c r="E507" s="182">
        <v>1.5621</v>
      </c>
      <c r="F507" s="183">
        <v>1</v>
      </c>
      <c r="G507" s="182">
        <f t="shared" si="7"/>
        <v>1.5621</v>
      </c>
      <c r="H507" s="184">
        <f>G507*'2-Calculator'!$G$23</f>
        <v>8474.3924999999999</v>
      </c>
      <c r="I507" s="185" t="s">
        <v>13</v>
      </c>
      <c r="J507" s="185" t="s">
        <v>12</v>
      </c>
      <c r="K507" s="186" t="s">
        <v>152</v>
      </c>
      <c r="L507" s="187" t="s">
        <v>153</v>
      </c>
      <c r="M507" s="258"/>
      <c r="O507" s="177"/>
      <c r="P507" s="165"/>
    </row>
    <row r="508" spans="1:16">
      <c r="A508" s="188" t="s">
        <v>766</v>
      </c>
      <c r="B508" s="189" t="s">
        <v>767</v>
      </c>
      <c r="C508" s="190">
        <v>2.16</v>
      </c>
      <c r="D508" s="191">
        <v>0.36849999999999999</v>
      </c>
      <c r="E508" s="192">
        <v>0.54469999999999996</v>
      </c>
      <c r="F508" s="193">
        <v>1</v>
      </c>
      <c r="G508" s="172">
        <f t="shared" si="7"/>
        <v>0.54469999999999996</v>
      </c>
      <c r="H508" s="173">
        <f>G508*'2-Calculator'!$G$23</f>
        <v>2954.9974999999999</v>
      </c>
      <c r="I508" s="194" t="s">
        <v>13</v>
      </c>
      <c r="J508" s="194" t="s">
        <v>12</v>
      </c>
      <c r="K508" s="195" t="s">
        <v>152</v>
      </c>
      <c r="L508" s="196" t="s">
        <v>153</v>
      </c>
      <c r="M508" s="258"/>
      <c r="O508" s="177"/>
      <c r="P508" s="165"/>
    </row>
    <row r="509" spans="1:16">
      <c r="A509" s="166" t="s">
        <v>768</v>
      </c>
      <c r="B509" s="167" t="s">
        <v>767</v>
      </c>
      <c r="C509" s="168">
        <v>2.8</v>
      </c>
      <c r="D509" s="169">
        <v>0.47010000000000002</v>
      </c>
      <c r="E509" s="170">
        <v>0.69489999999999996</v>
      </c>
      <c r="F509" s="171">
        <v>1</v>
      </c>
      <c r="G509" s="172">
        <f t="shared" si="7"/>
        <v>0.69489999999999996</v>
      </c>
      <c r="H509" s="173">
        <f>G509*'2-Calculator'!$G$23</f>
        <v>3769.8325</v>
      </c>
      <c r="I509" s="174" t="s">
        <v>13</v>
      </c>
      <c r="J509" s="174" t="s">
        <v>12</v>
      </c>
      <c r="K509" s="175" t="s">
        <v>152</v>
      </c>
      <c r="L509" s="176" t="s">
        <v>153</v>
      </c>
      <c r="M509" s="258"/>
      <c r="O509" s="177"/>
      <c r="P509" s="165"/>
    </row>
    <row r="510" spans="1:16">
      <c r="A510" s="166" t="s">
        <v>769</v>
      </c>
      <c r="B510" s="167" t="s">
        <v>767</v>
      </c>
      <c r="C510" s="168">
        <v>3.89</v>
      </c>
      <c r="D510" s="169">
        <v>0.59660000000000002</v>
      </c>
      <c r="E510" s="170">
        <v>0.88190000000000002</v>
      </c>
      <c r="F510" s="171">
        <v>1</v>
      </c>
      <c r="G510" s="172">
        <f t="shared" si="7"/>
        <v>0.88190000000000002</v>
      </c>
      <c r="H510" s="173">
        <f>G510*'2-Calculator'!$G$23</f>
        <v>4784.3074999999999</v>
      </c>
      <c r="I510" s="174" t="s">
        <v>13</v>
      </c>
      <c r="J510" s="174" t="s">
        <v>12</v>
      </c>
      <c r="K510" s="175" t="s">
        <v>152</v>
      </c>
      <c r="L510" s="176" t="s">
        <v>153</v>
      </c>
      <c r="M510" s="258"/>
      <c r="O510" s="177"/>
      <c r="P510" s="165"/>
    </row>
    <row r="511" spans="1:16">
      <c r="A511" s="178" t="s">
        <v>770</v>
      </c>
      <c r="B511" s="179" t="s">
        <v>767</v>
      </c>
      <c r="C511" s="180">
        <v>6.85</v>
      </c>
      <c r="D511" s="181">
        <v>0.95709999999999995</v>
      </c>
      <c r="E511" s="182">
        <v>1.4148000000000001</v>
      </c>
      <c r="F511" s="183">
        <v>1</v>
      </c>
      <c r="G511" s="182">
        <f t="shared" si="7"/>
        <v>1.4148000000000001</v>
      </c>
      <c r="H511" s="184">
        <f>G511*'2-Calculator'!$G$23</f>
        <v>7675.29</v>
      </c>
      <c r="I511" s="185" t="s">
        <v>13</v>
      </c>
      <c r="J511" s="185" t="s">
        <v>12</v>
      </c>
      <c r="K511" s="186" t="s">
        <v>152</v>
      </c>
      <c r="L511" s="187" t="s">
        <v>153</v>
      </c>
      <c r="M511" s="258"/>
      <c r="O511" s="177"/>
      <c r="P511" s="165"/>
    </row>
    <row r="512" spans="1:16">
      <c r="A512" s="188" t="s">
        <v>771</v>
      </c>
      <c r="B512" s="189" t="s">
        <v>772</v>
      </c>
      <c r="C512" s="190">
        <v>3.45</v>
      </c>
      <c r="D512" s="191">
        <v>0.4511</v>
      </c>
      <c r="E512" s="192">
        <v>0.66679999999999995</v>
      </c>
      <c r="F512" s="193">
        <v>1</v>
      </c>
      <c r="G512" s="172">
        <f t="shared" si="7"/>
        <v>0.66679999999999995</v>
      </c>
      <c r="H512" s="173">
        <f>G512*'2-Calculator'!$G$23</f>
        <v>3617.39</v>
      </c>
      <c r="I512" s="194" t="s">
        <v>13</v>
      </c>
      <c r="J512" s="194" t="s">
        <v>12</v>
      </c>
      <c r="K512" s="195" t="s">
        <v>152</v>
      </c>
      <c r="L512" s="196" t="s">
        <v>153</v>
      </c>
      <c r="M512" s="258"/>
      <c r="O512" s="177"/>
      <c r="P512" s="165"/>
    </row>
    <row r="513" spans="1:16">
      <c r="A513" s="166" t="s">
        <v>773</v>
      </c>
      <c r="B513" s="167" t="s">
        <v>772</v>
      </c>
      <c r="C513" s="168">
        <v>3.86</v>
      </c>
      <c r="D513" s="169">
        <v>0.52280000000000004</v>
      </c>
      <c r="E513" s="170">
        <v>0.77280000000000004</v>
      </c>
      <c r="F513" s="171">
        <v>1</v>
      </c>
      <c r="G513" s="172">
        <f t="shared" si="7"/>
        <v>0.77280000000000004</v>
      </c>
      <c r="H513" s="173">
        <f>G513*'2-Calculator'!$G$23</f>
        <v>4192.4400000000005</v>
      </c>
      <c r="I513" s="174" t="s">
        <v>13</v>
      </c>
      <c r="J513" s="174" t="s">
        <v>12</v>
      </c>
      <c r="K513" s="175" t="s">
        <v>152</v>
      </c>
      <c r="L513" s="176" t="s">
        <v>153</v>
      </c>
      <c r="M513" s="258"/>
      <c r="O513" s="177"/>
      <c r="P513" s="165"/>
    </row>
    <row r="514" spans="1:16">
      <c r="A514" s="166" t="s">
        <v>774</v>
      </c>
      <c r="B514" s="167" t="s">
        <v>772</v>
      </c>
      <c r="C514" s="168">
        <v>5.46</v>
      </c>
      <c r="D514" s="169">
        <v>0.70130000000000003</v>
      </c>
      <c r="E514" s="170">
        <v>1.0367</v>
      </c>
      <c r="F514" s="171">
        <v>1</v>
      </c>
      <c r="G514" s="172">
        <f t="shared" si="7"/>
        <v>1.0367</v>
      </c>
      <c r="H514" s="173">
        <f>G514*'2-Calculator'!$G$23</f>
        <v>5624.0974999999999</v>
      </c>
      <c r="I514" s="174" t="s">
        <v>13</v>
      </c>
      <c r="J514" s="174" t="s">
        <v>12</v>
      </c>
      <c r="K514" s="175" t="s">
        <v>152</v>
      </c>
      <c r="L514" s="176" t="s">
        <v>153</v>
      </c>
      <c r="M514" s="258"/>
      <c r="O514" s="177"/>
      <c r="P514" s="165"/>
    </row>
    <row r="515" spans="1:16">
      <c r="A515" s="178" t="s">
        <v>775</v>
      </c>
      <c r="B515" s="179" t="s">
        <v>772</v>
      </c>
      <c r="C515" s="180">
        <v>10.06</v>
      </c>
      <c r="D515" s="181">
        <v>1.3201000000000001</v>
      </c>
      <c r="E515" s="182">
        <v>1.9514</v>
      </c>
      <c r="F515" s="183">
        <v>1</v>
      </c>
      <c r="G515" s="182">
        <f t="shared" si="7"/>
        <v>1.9514</v>
      </c>
      <c r="H515" s="184">
        <f>G515*'2-Calculator'!$G$23</f>
        <v>10586.344999999999</v>
      </c>
      <c r="I515" s="185" t="s">
        <v>13</v>
      </c>
      <c r="J515" s="185" t="s">
        <v>12</v>
      </c>
      <c r="K515" s="186" t="s">
        <v>152</v>
      </c>
      <c r="L515" s="187" t="s">
        <v>153</v>
      </c>
      <c r="M515" s="258"/>
      <c r="O515" s="177"/>
      <c r="P515" s="165"/>
    </row>
    <row r="516" spans="1:16">
      <c r="A516" s="188" t="s">
        <v>776</v>
      </c>
      <c r="B516" s="189" t="s">
        <v>777</v>
      </c>
      <c r="C516" s="190">
        <v>2.5299999999999998</v>
      </c>
      <c r="D516" s="191">
        <v>0.43630000000000002</v>
      </c>
      <c r="E516" s="192">
        <v>0.64500000000000002</v>
      </c>
      <c r="F516" s="193">
        <v>1</v>
      </c>
      <c r="G516" s="172">
        <f t="shared" si="7"/>
        <v>0.64500000000000002</v>
      </c>
      <c r="H516" s="173">
        <f>G516*'2-Calculator'!$G$23</f>
        <v>3499.125</v>
      </c>
      <c r="I516" s="194" t="s">
        <v>13</v>
      </c>
      <c r="J516" s="194" t="s">
        <v>12</v>
      </c>
      <c r="K516" s="195" t="s">
        <v>152</v>
      </c>
      <c r="L516" s="196" t="s">
        <v>153</v>
      </c>
      <c r="M516" s="258"/>
      <c r="O516" s="177"/>
      <c r="P516" s="165"/>
    </row>
    <row r="517" spans="1:16">
      <c r="A517" s="166" t="s">
        <v>778</v>
      </c>
      <c r="B517" s="167" t="s">
        <v>777</v>
      </c>
      <c r="C517" s="168">
        <v>3.2</v>
      </c>
      <c r="D517" s="169">
        <v>0.53700000000000003</v>
      </c>
      <c r="E517" s="170">
        <v>0.79379999999999995</v>
      </c>
      <c r="F517" s="171">
        <v>1</v>
      </c>
      <c r="G517" s="172">
        <f t="shared" si="7"/>
        <v>0.79379999999999995</v>
      </c>
      <c r="H517" s="173">
        <f>G517*'2-Calculator'!$G$23</f>
        <v>4306.3649999999998</v>
      </c>
      <c r="I517" s="174" t="s">
        <v>13</v>
      </c>
      <c r="J517" s="174" t="s">
        <v>12</v>
      </c>
      <c r="K517" s="175" t="s">
        <v>152</v>
      </c>
      <c r="L517" s="176" t="s">
        <v>153</v>
      </c>
      <c r="M517" s="258"/>
      <c r="O517" s="177"/>
      <c r="P517" s="165"/>
    </row>
    <row r="518" spans="1:16">
      <c r="A518" s="166" t="s">
        <v>779</v>
      </c>
      <c r="B518" s="167" t="s">
        <v>777</v>
      </c>
      <c r="C518" s="168">
        <v>4.55</v>
      </c>
      <c r="D518" s="169">
        <v>0.74390000000000001</v>
      </c>
      <c r="E518" s="170">
        <v>1.0996999999999999</v>
      </c>
      <c r="F518" s="171">
        <v>1</v>
      </c>
      <c r="G518" s="172">
        <f t="shared" si="7"/>
        <v>1.0996999999999999</v>
      </c>
      <c r="H518" s="173">
        <f>G518*'2-Calculator'!$G$23</f>
        <v>5965.8724999999995</v>
      </c>
      <c r="I518" s="174" t="s">
        <v>13</v>
      </c>
      <c r="J518" s="174" t="s">
        <v>12</v>
      </c>
      <c r="K518" s="175" t="s">
        <v>152</v>
      </c>
      <c r="L518" s="176" t="s">
        <v>153</v>
      </c>
      <c r="M518" s="258"/>
      <c r="O518" s="177"/>
      <c r="P518" s="165"/>
    </row>
    <row r="519" spans="1:16">
      <c r="A519" s="178" t="s">
        <v>780</v>
      </c>
      <c r="B519" s="179" t="s">
        <v>777</v>
      </c>
      <c r="C519" s="180">
        <v>7.77</v>
      </c>
      <c r="D519" s="181">
        <v>1.2875000000000001</v>
      </c>
      <c r="E519" s="182">
        <v>1.9032</v>
      </c>
      <c r="F519" s="183">
        <v>1</v>
      </c>
      <c r="G519" s="182">
        <f t="shared" si="7"/>
        <v>1.9032</v>
      </c>
      <c r="H519" s="184">
        <f>G519*'2-Calculator'!$G$23</f>
        <v>10324.86</v>
      </c>
      <c r="I519" s="185" t="s">
        <v>13</v>
      </c>
      <c r="J519" s="185" t="s">
        <v>12</v>
      </c>
      <c r="K519" s="186" t="s">
        <v>152</v>
      </c>
      <c r="L519" s="187" t="s">
        <v>153</v>
      </c>
      <c r="M519" s="258"/>
      <c r="O519" s="177"/>
      <c r="P519" s="165"/>
    </row>
    <row r="520" spans="1:16">
      <c r="A520" s="188" t="s">
        <v>781</v>
      </c>
      <c r="B520" s="189" t="s">
        <v>782</v>
      </c>
      <c r="C520" s="190">
        <v>2.54</v>
      </c>
      <c r="D520" s="191">
        <v>0.37759999999999999</v>
      </c>
      <c r="E520" s="192">
        <v>0.55820000000000003</v>
      </c>
      <c r="F520" s="193">
        <v>1</v>
      </c>
      <c r="G520" s="172">
        <f t="shared" si="7"/>
        <v>0.55820000000000003</v>
      </c>
      <c r="H520" s="173">
        <f>G520*'2-Calculator'!$G$23</f>
        <v>3028.2350000000001</v>
      </c>
      <c r="I520" s="194" t="s">
        <v>13</v>
      </c>
      <c r="J520" s="194" t="s">
        <v>12</v>
      </c>
      <c r="K520" s="195" t="s">
        <v>152</v>
      </c>
      <c r="L520" s="196" t="s">
        <v>153</v>
      </c>
      <c r="M520" s="258"/>
      <c r="O520" s="177"/>
      <c r="P520" s="165"/>
    </row>
    <row r="521" spans="1:16">
      <c r="A521" s="166" t="s">
        <v>783</v>
      </c>
      <c r="B521" s="167" t="s">
        <v>782</v>
      </c>
      <c r="C521" s="168">
        <v>3.38</v>
      </c>
      <c r="D521" s="169">
        <v>0.50519999999999998</v>
      </c>
      <c r="E521" s="170">
        <v>0.74680000000000002</v>
      </c>
      <c r="F521" s="171">
        <v>1</v>
      </c>
      <c r="G521" s="172">
        <f t="shared" si="7"/>
        <v>0.74680000000000002</v>
      </c>
      <c r="H521" s="173">
        <f>G521*'2-Calculator'!$G$23</f>
        <v>4051.3900000000003</v>
      </c>
      <c r="I521" s="174" t="s">
        <v>13</v>
      </c>
      <c r="J521" s="174" t="s">
        <v>12</v>
      </c>
      <c r="K521" s="175" t="s">
        <v>152</v>
      </c>
      <c r="L521" s="176" t="s">
        <v>153</v>
      </c>
      <c r="M521" s="258"/>
      <c r="O521" s="177"/>
      <c r="P521" s="165"/>
    </row>
    <row r="522" spans="1:16">
      <c r="A522" s="166" t="s">
        <v>784</v>
      </c>
      <c r="B522" s="167" t="s">
        <v>782</v>
      </c>
      <c r="C522" s="168">
        <v>4.84</v>
      </c>
      <c r="D522" s="169">
        <v>0.69550000000000001</v>
      </c>
      <c r="E522" s="170">
        <v>1.0281</v>
      </c>
      <c r="F522" s="171">
        <v>1</v>
      </c>
      <c r="G522" s="172">
        <f t="shared" si="7"/>
        <v>1.0281</v>
      </c>
      <c r="H522" s="173">
        <f>G522*'2-Calculator'!$G$23</f>
        <v>5577.4425000000001</v>
      </c>
      <c r="I522" s="174" t="s">
        <v>13</v>
      </c>
      <c r="J522" s="174" t="s">
        <v>12</v>
      </c>
      <c r="K522" s="175" t="s">
        <v>152</v>
      </c>
      <c r="L522" s="176" t="s">
        <v>153</v>
      </c>
      <c r="M522" s="258"/>
      <c r="O522" s="177"/>
      <c r="P522" s="165"/>
    </row>
    <row r="523" spans="1:16">
      <c r="A523" s="178" t="s">
        <v>785</v>
      </c>
      <c r="B523" s="179" t="s">
        <v>782</v>
      </c>
      <c r="C523" s="180">
        <v>9.24</v>
      </c>
      <c r="D523" s="181">
        <v>1.2648999999999999</v>
      </c>
      <c r="E523" s="182">
        <v>1.8697999999999999</v>
      </c>
      <c r="F523" s="183">
        <v>1</v>
      </c>
      <c r="G523" s="182">
        <f t="shared" si="7"/>
        <v>1.8697999999999999</v>
      </c>
      <c r="H523" s="184">
        <f>G523*'2-Calculator'!$G$23</f>
        <v>10143.664999999999</v>
      </c>
      <c r="I523" s="185" t="s">
        <v>13</v>
      </c>
      <c r="J523" s="185" t="s">
        <v>12</v>
      </c>
      <c r="K523" s="186" t="s">
        <v>152</v>
      </c>
      <c r="L523" s="187" t="s">
        <v>153</v>
      </c>
      <c r="M523" s="258"/>
      <c r="O523" s="177"/>
      <c r="P523" s="165"/>
    </row>
    <row r="524" spans="1:16">
      <c r="A524" s="188" t="s">
        <v>786</v>
      </c>
      <c r="B524" s="189" t="s">
        <v>787</v>
      </c>
      <c r="C524" s="190">
        <v>4.87</v>
      </c>
      <c r="D524" s="191">
        <v>1.4011</v>
      </c>
      <c r="E524" s="192">
        <v>2.0712000000000002</v>
      </c>
      <c r="F524" s="193">
        <v>1</v>
      </c>
      <c r="G524" s="172">
        <f t="shared" si="7"/>
        <v>2.0712000000000002</v>
      </c>
      <c r="H524" s="173">
        <f>G524*'2-Calculator'!$G$23</f>
        <v>11236.26</v>
      </c>
      <c r="I524" s="194" t="s">
        <v>13</v>
      </c>
      <c r="J524" s="194" t="s">
        <v>12</v>
      </c>
      <c r="K524" s="195" t="s">
        <v>152</v>
      </c>
      <c r="L524" s="196" t="s">
        <v>153</v>
      </c>
      <c r="M524" s="258"/>
      <c r="O524" s="177"/>
      <c r="P524" s="165"/>
    </row>
    <row r="525" spans="1:16">
      <c r="A525" s="166" t="s">
        <v>788</v>
      </c>
      <c r="B525" s="167" t="s">
        <v>787</v>
      </c>
      <c r="C525" s="168">
        <v>6.49</v>
      </c>
      <c r="D525" s="169">
        <v>1.7876000000000001</v>
      </c>
      <c r="E525" s="170">
        <v>2.6425000000000001</v>
      </c>
      <c r="F525" s="171">
        <v>1</v>
      </c>
      <c r="G525" s="172">
        <f t="shared" si="7"/>
        <v>2.6425000000000001</v>
      </c>
      <c r="H525" s="173">
        <f>G525*'2-Calculator'!$G$23</f>
        <v>14335.5625</v>
      </c>
      <c r="I525" s="174" t="s">
        <v>13</v>
      </c>
      <c r="J525" s="174" t="s">
        <v>12</v>
      </c>
      <c r="K525" s="175" t="s">
        <v>152</v>
      </c>
      <c r="L525" s="176" t="s">
        <v>153</v>
      </c>
      <c r="M525" s="258"/>
      <c r="O525" s="177"/>
      <c r="P525" s="165"/>
    </row>
    <row r="526" spans="1:16">
      <c r="A526" s="166" t="s">
        <v>789</v>
      </c>
      <c r="B526" s="167" t="s">
        <v>787</v>
      </c>
      <c r="C526" s="168">
        <v>9.8699999999999992</v>
      </c>
      <c r="D526" s="169">
        <v>2.4685999999999999</v>
      </c>
      <c r="E526" s="170">
        <v>3.6492</v>
      </c>
      <c r="F526" s="171">
        <v>1</v>
      </c>
      <c r="G526" s="172">
        <f t="shared" si="7"/>
        <v>3.6492</v>
      </c>
      <c r="H526" s="173">
        <f>G526*'2-Calculator'!$G$23</f>
        <v>19796.91</v>
      </c>
      <c r="I526" s="174" t="s">
        <v>13</v>
      </c>
      <c r="J526" s="174" t="s">
        <v>12</v>
      </c>
      <c r="K526" s="175" t="s">
        <v>152</v>
      </c>
      <c r="L526" s="176" t="s">
        <v>153</v>
      </c>
      <c r="M526" s="258"/>
      <c r="O526" s="177"/>
      <c r="P526" s="165"/>
    </row>
    <row r="527" spans="1:16">
      <c r="A527" s="178" t="s">
        <v>790</v>
      </c>
      <c r="B527" s="179" t="s">
        <v>787</v>
      </c>
      <c r="C527" s="180">
        <v>19.82</v>
      </c>
      <c r="D527" s="181">
        <v>4.6589</v>
      </c>
      <c r="E527" s="182">
        <v>6.8869999999999996</v>
      </c>
      <c r="F527" s="183">
        <v>1</v>
      </c>
      <c r="G527" s="182">
        <f t="shared" si="7"/>
        <v>6.8869999999999996</v>
      </c>
      <c r="H527" s="184">
        <f>G527*'2-Calculator'!$G$23</f>
        <v>37361.974999999999</v>
      </c>
      <c r="I527" s="185" t="s">
        <v>13</v>
      </c>
      <c r="J527" s="185" t="s">
        <v>12</v>
      </c>
      <c r="K527" s="186" t="s">
        <v>152</v>
      </c>
      <c r="L527" s="187" t="s">
        <v>153</v>
      </c>
      <c r="M527" s="258"/>
      <c r="O527" s="177"/>
      <c r="P527" s="165"/>
    </row>
    <row r="528" spans="1:16">
      <c r="A528" s="188" t="s">
        <v>791</v>
      </c>
      <c r="B528" s="189" t="s">
        <v>792</v>
      </c>
      <c r="C528" s="190">
        <v>4.28</v>
      </c>
      <c r="D528" s="191">
        <v>1.133</v>
      </c>
      <c r="E528" s="192">
        <v>1.6748000000000001</v>
      </c>
      <c r="F528" s="193">
        <v>1</v>
      </c>
      <c r="G528" s="172">
        <f t="shared" si="7"/>
        <v>1.6748000000000001</v>
      </c>
      <c r="H528" s="173">
        <f>G528*'2-Calculator'!$G$23</f>
        <v>9085.7900000000009</v>
      </c>
      <c r="I528" s="194" t="s">
        <v>13</v>
      </c>
      <c r="J528" s="194" t="s">
        <v>12</v>
      </c>
      <c r="K528" s="195" t="s">
        <v>152</v>
      </c>
      <c r="L528" s="196" t="s">
        <v>153</v>
      </c>
      <c r="M528" s="258"/>
      <c r="O528" s="177"/>
      <c r="P528" s="165"/>
    </row>
    <row r="529" spans="1:16">
      <c r="A529" s="166" t="s">
        <v>793</v>
      </c>
      <c r="B529" s="167" t="s">
        <v>792</v>
      </c>
      <c r="C529" s="168">
        <v>6.34</v>
      </c>
      <c r="D529" s="169">
        <v>1.4965999999999999</v>
      </c>
      <c r="E529" s="170">
        <v>2.2122999999999999</v>
      </c>
      <c r="F529" s="171">
        <v>1</v>
      </c>
      <c r="G529" s="172">
        <f t="shared" si="7"/>
        <v>2.2122999999999999</v>
      </c>
      <c r="H529" s="173">
        <f>G529*'2-Calculator'!$G$23</f>
        <v>12001.727499999999</v>
      </c>
      <c r="I529" s="174" t="s">
        <v>13</v>
      </c>
      <c r="J529" s="174" t="s">
        <v>12</v>
      </c>
      <c r="K529" s="175" t="s">
        <v>152</v>
      </c>
      <c r="L529" s="176" t="s">
        <v>153</v>
      </c>
      <c r="M529" s="258"/>
      <c r="O529" s="177"/>
      <c r="P529" s="165"/>
    </row>
    <row r="530" spans="1:16">
      <c r="A530" s="166" t="s">
        <v>794</v>
      </c>
      <c r="B530" s="167" t="s">
        <v>792</v>
      </c>
      <c r="C530" s="168">
        <v>10.49</v>
      </c>
      <c r="D530" s="169">
        <v>2.1573000000000002</v>
      </c>
      <c r="E530" s="170">
        <v>3.1890000000000001</v>
      </c>
      <c r="F530" s="171">
        <v>1</v>
      </c>
      <c r="G530" s="172">
        <f t="shared" si="7"/>
        <v>3.1890000000000001</v>
      </c>
      <c r="H530" s="173">
        <f>G530*'2-Calculator'!$G$23</f>
        <v>17300.325000000001</v>
      </c>
      <c r="I530" s="174" t="s">
        <v>13</v>
      </c>
      <c r="J530" s="174" t="s">
        <v>12</v>
      </c>
      <c r="K530" s="175" t="s">
        <v>152</v>
      </c>
      <c r="L530" s="176" t="s">
        <v>153</v>
      </c>
      <c r="M530" s="258"/>
      <c r="O530" s="177"/>
      <c r="P530" s="165"/>
    </row>
    <row r="531" spans="1:16">
      <c r="A531" s="178" t="s">
        <v>795</v>
      </c>
      <c r="B531" s="179" t="s">
        <v>792</v>
      </c>
      <c r="C531" s="180">
        <v>17.78</v>
      </c>
      <c r="D531" s="181">
        <v>3.6734</v>
      </c>
      <c r="E531" s="182">
        <v>5.4302000000000001</v>
      </c>
      <c r="F531" s="183">
        <v>1</v>
      </c>
      <c r="G531" s="182">
        <f t="shared" si="7"/>
        <v>5.4302000000000001</v>
      </c>
      <c r="H531" s="184">
        <f>G531*'2-Calculator'!$G$23</f>
        <v>29458.834999999999</v>
      </c>
      <c r="I531" s="185" t="s">
        <v>13</v>
      </c>
      <c r="J531" s="185" t="s">
        <v>12</v>
      </c>
      <c r="K531" s="186" t="s">
        <v>152</v>
      </c>
      <c r="L531" s="187" t="s">
        <v>153</v>
      </c>
      <c r="M531" s="258"/>
      <c r="O531" s="177"/>
      <c r="P531" s="165"/>
    </row>
    <row r="532" spans="1:16">
      <c r="A532" s="188" t="s">
        <v>796</v>
      </c>
      <c r="B532" s="189" t="s">
        <v>797</v>
      </c>
      <c r="C532" s="190">
        <v>2.66</v>
      </c>
      <c r="D532" s="191">
        <v>0.87790000000000001</v>
      </c>
      <c r="E532" s="192">
        <v>1.2977000000000001</v>
      </c>
      <c r="F532" s="193">
        <v>1</v>
      </c>
      <c r="G532" s="172">
        <f t="shared" si="7"/>
        <v>1.2977000000000001</v>
      </c>
      <c r="H532" s="173">
        <f>G532*'2-Calculator'!$G$23</f>
        <v>7040.0225</v>
      </c>
      <c r="I532" s="194" t="s">
        <v>13</v>
      </c>
      <c r="J532" s="194" t="s">
        <v>12</v>
      </c>
      <c r="K532" s="195" t="s">
        <v>152</v>
      </c>
      <c r="L532" s="196" t="s">
        <v>153</v>
      </c>
      <c r="M532" s="258"/>
      <c r="O532" s="177"/>
      <c r="P532" s="165"/>
    </row>
    <row r="533" spans="1:16">
      <c r="A533" s="166" t="s">
        <v>798</v>
      </c>
      <c r="B533" s="167" t="s">
        <v>797</v>
      </c>
      <c r="C533" s="168">
        <v>3.82</v>
      </c>
      <c r="D533" s="169">
        <v>1.0826</v>
      </c>
      <c r="E533" s="170">
        <v>1.6003000000000001</v>
      </c>
      <c r="F533" s="171">
        <v>1</v>
      </c>
      <c r="G533" s="172">
        <f t="shared" ref="G533:G596" si="8">ROUND(E533*F533,4)</f>
        <v>1.6003000000000001</v>
      </c>
      <c r="H533" s="173">
        <f>G533*'2-Calculator'!$G$23</f>
        <v>8681.6275000000005</v>
      </c>
      <c r="I533" s="174" t="s">
        <v>13</v>
      </c>
      <c r="J533" s="174" t="s">
        <v>12</v>
      </c>
      <c r="K533" s="175" t="s">
        <v>152</v>
      </c>
      <c r="L533" s="176" t="s">
        <v>153</v>
      </c>
      <c r="M533" s="258"/>
      <c r="O533" s="177"/>
      <c r="P533" s="165"/>
    </row>
    <row r="534" spans="1:16">
      <c r="A534" s="166" t="s">
        <v>799</v>
      </c>
      <c r="B534" s="167" t="s">
        <v>797</v>
      </c>
      <c r="C534" s="168">
        <v>6.04</v>
      </c>
      <c r="D534" s="169">
        <v>1.3932</v>
      </c>
      <c r="E534" s="170">
        <v>2.0594999999999999</v>
      </c>
      <c r="F534" s="171">
        <v>1</v>
      </c>
      <c r="G534" s="172">
        <f t="shared" si="8"/>
        <v>2.0594999999999999</v>
      </c>
      <c r="H534" s="173">
        <f>G534*'2-Calculator'!$G$23</f>
        <v>11172.787499999999</v>
      </c>
      <c r="I534" s="174" t="s">
        <v>13</v>
      </c>
      <c r="J534" s="174" t="s">
        <v>12</v>
      </c>
      <c r="K534" s="175" t="s">
        <v>152</v>
      </c>
      <c r="L534" s="176" t="s">
        <v>153</v>
      </c>
      <c r="M534" s="258"/>
      <c r="O534" s="177"/>
      <c r="P534" s="165"/>
    </row>
    <row r="535" spans="1:16">
      <c r="A535" s="178" t="s">
        <v>800</v>
      </c>
      <c r="B535" s="179" t="s">
        <v>797</v>
      </c>
      <c r="C535" s="180">
        <v>11.69</v>
      </c>
      <c r="D535" s="181">
        <v>2.4622999999999999</v>
      </c>
      <c r="E535" s="182">
        <v>3.6398999999999999</v>
      </c>
      <c r="F535" s="183">
        <v>1</v>
      </c>
      <c r="G535" s="182">
        <f t="shared" si="8"/>
        <v>3.6398999999999999</v>
      </c>
      <c r="H535" s="184">
        <f>G535*'2-Calculator'!$G$23</f>
        <v>19746.4575</v>
      </c>
      <c r="I535" s="185" t="s">
        <v>13</v>
      </c>
      <c r="J535" s="185" t="s">
        <v>12</v>
      </c>
      <c r="K535" s="186" t="s">
        <v>152</v>
      </c>
      <c r="L535" s="187" t="s">
        <v>153</v>
      </c>
      <c r="M535" s="258"/>
      <c r="O535" s="177"/>
      <c r="P535" s="165"/>
    </row>
    <row r="536" spans="1:16">
      <c r="A536" s="188" t="s">
        <v>801</v>
      </c>
      <c r="B536" s="189" t="s">
        <v>802</v>
      </c>
      <c r="C536" s="190">
        <v>4.2</v>
      </c>
      <c r="D536" s="191">
        <v>0.92390000000000005</v>
      </c>
      <c r="E536" s="192">
        <v>1.3656999999999999</v>
      </c>
      <c r="F536" s="193">
        <v>1</v>
      </c>
      <c r="G536" s="172">
        <f t="shared" si="8"/>
        <v>1.3656999999999999</v>
      </c>
      <c r="H536" s="173">
        <f>G536*'2-Calculator'!$G$23</f>
        <v>7408.9224999999997</v>
      </c>
      <c r="I536" s="194" t="s">
        <v>13</v>
      </c>
      <c r="J536" s="194" t="s">
        <v>12</v>
      </c>
      <c r="K536" s="195" t="s">
        <v>152</v>
      </c>
      <c r="L536" s="196" t="s">
        <v>153</v>
      </c>
      <c r="M536" s="258"/>
      <c r="O536" s="177"/>
      <c r="P536" s="165"/>
    </row>
    <row r="537" spans="1:16">
      <c r="A537" s="166" t="s">
        <v>803</v>
      </c>
      <c r="B537" s="167" t="s">
        <v>802</v>
      </c>
      <c r="C537" s="168">
        <v>4.67</v>
      </c>
      <c r="D537" s="169">
        <v>1.1013999999999999</v>
      </c>
      <c r="E537" s="170">
        <v>1.6281000000000001</v>
      </c>
      <c r="F537" s="171">
        <v>1</v>
      </c>
      <c r="G537" s="172">
        <f t="shared" si="8"/>
        <v>1.6281000000000001</v>
      </c>
      <c r="H537" s="173">
        <f>G537*'2-Calculator'!$G$23</f>
        <v>8832.442500000001</v>
      </c>
      <c r="I537" s="174" t="s">
        <v>13</v>
      </c>
      <c r="J537" s="174" t="s">
        <v>12</v>
      </c>
      <c r="K537" s="175" t="s">
        <v>152</v>
      </c>
      <c r="L537" s="176" t="s">
        <v>153</v>
      </c>
      <c r="M537" s="258"/>
      <c r="O537" s="177"/>
      <c r="P537" s="165"/>
    </row>
    <row r="538" spans="1:16">
      <c r="A538" s="166" t="s">
        <v>804</v>
      </c>
      <c r="B538" s="167" t="s">
        <v>802</v>
      </c>
      <c r="C538" s="168">
        <v>8.7899999999999991</v>
      </c>
      <c r="D538" s="169">
        <v>1.6094999999999999</v>
      </c>
      <c r="E538" s="170">
        <v>2.3792</v>
      </c>
      <c r="F538" s="171">
        <v>1</v>
      </c>
      <c r="G538" s="172">
        <f t="shared" si="8"/>
        <v>2.3792</v>
      </c>
      <c r="H538" s="173">
        <f>G538*'2-Calculator'!$G$23</f>
        <v>12907.16</v>
      </c>
      <c r="I538" s="174" t="s">
        <v>13</v>
      </c>
      <c r="J538" s="174" t="s">
        <v>12</v>
      </c>
      <c r="K538" s="175" t="s">
        <v>152</v>
      </c>
      <c r="L538" s="176" t="s">
        <v>153</v>
      </c>
      <c r="M538" s="258"/>
      <c r="O538" s="177"/>
      <c r="P538" s="165"/>
    </row>
    <row r="539" spans="1:16">
      <c r="A539" s="178" t="s">
        <v>805</v>
      </c>
      <c r="B539" s="179" t="s">
        <v>802</v>
      </c>
      <c r="C539" s="180">
        <v>19.07</v>
      </c>
      <c r="D539" s="181">
        <v>3.4607999999999999</v>
      </c>
      <c r="E539" s="182">
        <v>5.1158999999999999</v>
      </c>
      <c r="F539" s="183">
        <v>1</v>
      </c>
      <c r="G539" s="182">
        <f t="shared" si="8"/>
        <v>5.1158999999999999</v>
      </c>
      <c r="H539" s="184">
        <f>G539*'2-Calculator'!$G$23</f>
        <v>27753.7575</v>
      </c>
      <c r="I539" s="185" t="s">
        <v>13</v>
      </c>
      <c r="J539" s="185" t="s">
        <v>12</v>
      </c>
      <c r="K539" s="186" t="s">
        <v>152</v>
      </c>
      <c r="L539" s="187" t="s">
        <v>153</v>
      </c>
      <c r="M539" s="258"/>
      <c r="O539" s="177"/>
      <c r="P539" s="165"/>
    </row>
    <row r="540" spans="1:16">
      <c r="A540" s="188" t="s">
        <v>806</v>
      </c>
      <c r="B540" s="189" t="s">
        <v>807</v>
      </c>
      <c r="C540" s="190">
        <v>2.75</v>
      </c>
      <c r="D540" s="191">
        <v>0.38800000000000001</v>
      </c>
      <c r="E540" s="192">
        <v>0.5736</v>
      </c>
      <c r="F540" s="193">
        <v>1</v>
      </c>
      <c r="G540" s="172">
        <f t="shared" si="8"/>
        <v>0.5736</v>
      </c>
      <c r="H540" s="173">
        <f>G540*'2-Calculator'!$G$23</f>
        <v>3111.78</v>
      </c>
      <c r="I540" s="194" t="s">
        <v>13</v>
      </c>
      <c r="J540" s="194" t="s">
        <v>12</v>
      </c>
      <c r="K540" s="195" t="s">
        <v>152</v>
      </c>
      <c r="L540" s="196" t="s">
        <v>153</v>
      </c>
      <c r="M540" s="258"/>
      <c r="O540" s="177"/>
      <c r="P540" s="165"/>
    </row>
    <row r="541" spans="1:16">
      <c r="A541" s="166" t="s">
        <v>808</v>
      </c>
      <c r="B541" s="167" t="s">
        <v>807</v>
      </c>
      <c r="C541" s="168">
        <v>3.43</v>
      </c>
      <c r="D541" s="169">
        <v>0.47339999999999999</v>
      </c>
      <c r="E541" s="170">
        <v>0.69979999999999998</v>
      </c>
      <c r="F541" s="171">
        <v>1</v>
      </c>
      <c r="G541" s="172">
        <f t="shared" si="8"/>
        <v>0.69979999999999998</v>
      </c>
      <c r="H541" s="173">
        <f>G541*'2-Calculator'!$G$23</f>
        <v>3796.415</v>
      </c>
      <c r="I541" s="174" t="s">
        <v>13</v>
      </c>
      <c r="J541" s="174" t="s">
        <v>12</v>
      </c>
      <c r="K541" s="175" t="s">
        <v>152</v>
      </c>
      <c r="L541" s="176" t="s">
        <v>153</v>
      </c>
      <c r="M541" s="258"/>
      <c r="O541" s="177"/>
      <c r="P541" s="165"/>
    </row>
    <row r="542" spans="1:16">
      <c r="A542" s="166" t="s">
        <v>809</v>
      </c>
      <c r="B542" s="167" t="s">
        <v>807</v>
      </c>
      <c r="C542" s="168">
        <v>4.97</v>
      </c>
      <c r="D542" s="169">
        <v>0.66610000000000003</v>
      </c>
      <c r="E542" s="170">
        <v>0.98470000000000002</v>
      </c>
      <c r="F542" s="171">
        <v>1</v>
      </c>
      <c r="G542" s="172">
        <f t="shared" si="8"/>
        <v>0.98470000000000002</v>
      </c>
      <c r="H542" s="173">
        <f>G542*'2-Calculator'!$G$23</f>
        <v>5341.9975000000004</v>
      </c>
      <c r="I542" s="174" t="s">
        <v>13</v>
      </c>
      <c r="J542" s="174" t="s">
        <v>12</v>
      </c>
      <c r="K542" s="175" t="s">
        <v>152</v>
      </c>
      <c r="L542" s="176" t="s">
        <v>153</v>
      </c>
      <c r="M542" s="258"/>
      <c r="O542" s="177"/>
      <c r="P542" s="165"/>
    </row>
    <row r="543" spans="1:16">
      <c r="A543" s="178" t="s">
        <v>810</v>
      </c>
      <c r="B543" s="179" t="s">
        <v>807</v>
      </c>
      <c r="C543" s="180">
        <v>9.4</v>
      </c>
      <c r="D543" s="181">
        <v>1.3932</v>
      </c>
      <c r="E543" s="182">
        <v>2.0594999999999999</v>
      </c>
      <c r="F543" s="183">
        <v>1</v>
      </c>
      <c r="G543" s="182">
        <f t="shared" si="8"/>
        <v>2.0594999999999999</v>
      </c>
      <c r="H543" s="184">
        <f>G543*'2-Calculator'!$G$23</f>
        <v>11172.787499999999</v>
      </c>
      <c r="I543" s="185" t="s">
        <v>13</v>
      </c>
      <c r="J543" s="185" t="s">
        <v>12</v>
      </c>
      <c r="K543" s="186" t="s">
        <v>152</v>
      </c>
      <c r="L543" s="187" t="s">
        <v>153</v>
      </c>
      <c r="M543" s="258"/>
      <c r="O543" s="177"/>
      <c r="P543" s="165"/>
    </row>
    <row r="544" spans="1:16">
      <c r="A544" s="188" t="s">
        <v>811</v>
      </c>
      <c r="B544" s="189" t="s">
        <v>812</v>
      </c>
      <c r="C544" s="190">
        <v>2.68</v>
      </c>
      <c r="D544" s="191">
        <v>0.40260000000000001</v>
      </c>
      <c r="E544" s="192">
        <v>0.59509999999999996</v>
      </c>
      <c r="F544" s="193">
        <v>1</v>
      </c>
      <c r="G544" s="172">
        <f t="shared" si="8"/>
        <v>0.59509999999999996</v>
      </c>
      <c r="H544" s="173">
        <f>G544*'2-Calculator'!$G$23</f>
        <v>3228.4175</v>
      </c>
      <c r="I544" s="194" t="s">
        <v>13</v>
      </c>
      <c r="J544" s="194" t="s">
        <v>12</v>
      </c>
      <c r="K544" s="195" t="s">
        <v>152</v>
      </c>
      <c r="L544" s="196" t="s">
        <v>153</v>
      </c>
      <c r="M544" s="258"/>
      <c r="O544" s="177"/>
      <c r="P544" s="165"/>
    </row>
    <row r="545" spans="1:16">
      <c r="A545" s="166" t="s">
        <v>813</v>
      </c>
      <c r="B545" s="167" t="s">
        <v>812</v>
      </c>
      <c r="C545" s="168">
        <v>3.36</v>
      </c>
      <c r="D545" s="169">
        <v>0.49859999999999999</v>
      </c>
      <c r="E545" s="170">
        <v>0.73709999999999998</v>
      </c>
      <c r="F545" s="171">
        <v>1</v>
      </c>
      <c r="G545" s="172">
        <f t="shared" si="8"/>
        <v>0.73709999999999998</v>
      </c>
      <c r="H545" s="173">
        <f>G545*'2-Calculator'!$G$23</f>
        <v>3998.7674999999999</v>
      </c>
      <c r="I545" s="174" t="s">
        <v>13</v>
      </c>
      <c r="J545" s="174" t="s">
        <v>12</v>
      </c>
      <c r="K545" s="175" t="s">
        <v>152</v>
      </c>
      <c r="L545" s="176" t="s">
        <v>153</v>
      </c>
      <c r="M545" s="258"/>
      <c r="O545" s="177"/>
      <c r="P545" s="165"/>
    </row>
    <row r="546" spans="1:16">
      <c r="A546" s="166" t="s">
        <v>814</v>
      </c>
      <c r="B546" s="167" t="s">
        <v>812</v>
      </c>
      <c r="C546" s="168">
        <v>5.21</v>
      </c>
      <c r="D546" s="169">
        <v>0.72230000000000005</v>
      </c>
      <c r="E546" s="170">
        <v>1.0677000000000001</v>
      </c>
      <c r="F546" s="171">
        <v>1</v>
      </c>
      <c r="G546" s="172">
        <f t="shared" si="8"/>
        <v>1.0677000000000001</v>
      </c>
      <c r="H546" s="173">
        <f>G546*'2-Calculator'!$G$23</f>
        <v>5792.2725000000009</v>
      </c>
      <c r="I546" s="174" t="s">
        <v>13</v>
      </c>
      <c r="J546" s="174" t="s">
        <v>12</v>
      </c>
      <c r="K546" s="175" t="s">
        <v>152</v>
      </c>
      <c r="L546" s="176" t="s">
        <v>153</v>
      </c>
      <c r="M546" s="258"/>
      <c r="O546" s="177"/>
      <c r="P546" s="165"/>
    </row>
    <row r="547" spans="1:16">
      <c r="A547" s="178" t="s">
        <v>815</v>
      </c>
      <c r="B547" s="179" t="s">
        <v>812</v>
      </c>
      <c r="C547" s="180">
        <v>9.81</v>
      </c>
      <c r="D547" s="181">
        <v>1.4421999999999999</v>
      </c>
      <c r="E547" s="182">
        <v>2.1318999999999999</v>
      </c>
      <c r="F547" s="183">
        <v>1</v>
      </c>
      <c r="G547" s="182">
        <f t="shared" si="8"/>
        <v>2.1318999999999999</v>
      </c>
      <c r="H547" s="184">
        <f>G547*'2-Calculator'!$G$23</f>
        <v>11565.557499999999</v>
      </c>
      <c r="I547" s="185" t="s">
        <v>13</v>
      </c>
      <c r="J547" s="185" t="s">
        <v>12</v>
      </c>
      <c r="K547" s="186" t="s">
        <v>152</v>
      </c>
      <c r="L547" s="187" t="s">
        <v>153</v>
      </c>
      <c r="M547" s="258"/>
      <c r="O547" s="177"/>
      <c r="P547" s="165"/>
    </row>
    <row r="548" spans="1:16">
      <c r="A548" s="188" t="s">
        <v>816</v>
      </c>
      <c r="B548" s="189" t="s">
        <v>817</v>
      </c>
      <c r="C548" s="190">
        <v>2.71</v>
      </c>
      <c r="D548" s="191">
        <v>0.53580000000000005</v>
      </c>
      <c r="E548" s="192">
        <v>0.79200000000000004</v>
      </c>
      <c r="F548" s="193">
        <v>1</v>
      </c>
      <c r="G548" s="172">
        <f t="shared" si="8"/>
        <v>0.79200000000000004</v>
      </c>
      <c r="H548" s="173">
        <f>G548*'2-Calculator'!$G$23</f>
        <v>4296.6000000000004</v>
      </c>
      <c r="I548" s="194" t="s">
        <v>13</v>
      </c>
      <c r="J548" s="194" t="s">
        <v>12</v>
      </c>
      <c r="K548" s="195" t="s">
        <v>152</v>
      </c>
      <c r="L548" s="196" t="s">
        <v>153</v>
      </c>
      <c r="M548" s="258"/>
      <c r="O548" s="177"/>
      <c r="P548" s="165"/>
    </row>
    <row r="549" spans="1:16">
      <c r="A549" s="166" t="s">
        <v>818</v>
      </c>
      <c r="B549" s="167" t="s">
        <v>817</v>
      </c>
      <c r="C549" s="168">
        <v>3.9</v>
      </c>
      <c r="D549" s="169">
        <v>0.6411</v>
      </c>
      <c r="E549" s="170">
        <v>0.94769999999999999</v>
      </c>
      <c r="F549" s="171">
        <v>1</v>
      </c>
      <c r="G549" s="172">
        <f t="shared" si="8"/>
        <v>0.94769999999999999</v>
      </c>
      <c r="H549" s="173">
        <f>G549*'2-Calculator'!$G$23</f>
        <v>5141.2725</v>
      </c>
      <c r="I549" s="174" t="s">
        <v>13</v>
      </c>
      <c r="J549" s="174" t="s">
        <v>12</v>
      </c>
      <c r="K549" s="175" t="s">
        <v>152</v>
      </c>
      <c r="L549" s="176" t="s">
        <v>153</v>
      </c>
      <c r="M549" s="258"/>
      <c r="O549" s="177"/>
      <c r="P549" s="165"/>
    </row>
    <row r="550" spans="1:16">
      <c r="A550" s="166" t="s">
        <v>819</v>
      </c>
      <c r="B550" s="167" t="s">
        <v>817</v>
      </c>
      <c r="C550" s="168">
        <v>5.49</v>
      </c>
      <c r="D550" s="169">
        <v>0.81899999999999995</v>
      </c>
      <c r="E550" s="170">
        <v>1.2107000000000001</v>
      </c>
      <c r="F550" s="171">
        <v>1</v>
      </c>
      <c r="G550" s="172">
        <f t="shared" si="8"/>
        <v>1.2107000000000001</v>
      </c>
      <c r="H550" s="173">
        <f>G550*'2-Calculator'!$G$23</f>
        <v>6568.0475000000006</v>
      </c>
      <c r="I550" s="174" t="s">
        <v>13</v>
      </c>
      <c r="J550" s="174" t="s">
        <v>12</v>
      </c>
      <c r="K550" s="175" t="s">
        <v>152</v>
      </c>
      <c r="L550" s="176" t="s">
        <v>153</v>
      </c>
      <c r="M550" s="258"/>
      <c r="O550" s="177"/>
      <c r="P550" s="165"/>
    </row>
    <row r="551" spans="1:16">
      <c r="A551" s="178" t="s">
        <v>820</v>
      </c>
      <c r="B551" s="179" t="s">
        <v>817</v>
      </c>
      <c r="C551" s="180">
        <v>8.6199999999999992</v>
      </c>
      <c r="D551" s="181">
        <v>1.2051000000000001</v>
      </c>
      <c r="E551" s="182">
        <v>1.7814000000000001</v>
      </c>
      <c r="F551" s="183">
        <v>1</v>
      </c>
      <c r="G551" s="182">
        <f t="shared" si="8"/>
        <v>1.7814000000000001</v>
      </c>
      <c r="H551" s="184">
        <f>G551*'2-Calculator'!$G$23</f>
        <v>9664.0950000000012</v>
      </c>
      <c r="I551" s="185" t="s">
        <v>13</v>
      </c>
      <c r="J551" s="185" t="s">
        <v>12</v>
      </c>
      <c r="K551" s="186" t="s">
        <v>152</v>
      </c>
      <c r="L551" s="187" t="s">
        <v>153</v>
      </c>
      <c r="M551" s="258"/>
      <c r="O551" s="177"/>
      <c r="P551" s="165"/>
    </row>
    <row r="552" spans="1:16">
      <c r="A552" s="188" t="s">
        <v>821</v>
      </c>
      <c r="B552" s="189" t="s">
        <v>822</v>
      </c>
      <c r="C552" s="190">
        <v>2.87</v>
      </c>
      <c r="D552" s="191">
        <v>0.4199</v>
      </c>
      <c r="E552" s="192">
        <v>0.62070000000000003</v>
      </c>
      <c r="F552" s="193">
        <v>1</v>
      </c>
      <c r="G552" s="172">
        <f t="shared" si="8"/>
        <v>0.62070000000000003</v>
      </c>
      <c r="H552" s="173">
        <f>G552*'2-Calculator'!$G$23</f>
        <v>3367.2975000000001</v>
      </c>
      <c r="I552" s="194" t="s">
        <v>13</v>
      </c>
      <c r="J552" s="194" t="s">
        <v>12</v>
      </c>
      <c r="K552" s="195" t="s">
        <v>152</v>
      </c>
      <c r="L552" s="196" t="s">
        <v>153</v>
      </c>
      <c r="M552" s="258"/>
      <c r="O552" s="177"/>
      <c r="P552" s="165"/>
    </row>
    <row r="553" spans="1:16">
      <c r="A553" s="166" t="s">
        <v>823</v>
      </c>
      <c r="B553" s="167" t="s">
        <v>822</v>
      </c>
      <c r="C553" s="168">
        <v>3.55</v>
      </c>
      <c r="D553" s="169">
        <v>0.51270000000000004</v>
      </c>
      <c r="E553" s="170">
        <v>0.75790000000000002</v>
      </c>
      <c r="F553" s="171">
        <v>1</v>
      </c>
      <c r="G553" s="172">
        <f t="shared" si="8"/>
        <v>0.75790000000000002</v>
      </c>
      <c r="H553" s="173">
        <f>G553*'2-Calculator'!$G$23</f>
        <v>4111.6075000000001</v>
      </c>
      <c r="I553" s="174" t="s">
        <v>13</v>
      </c>
      <c r="J553" s="174" t="s">
        <v>12</v>
      </c>
      <c r="K553" s="175" t="s">
        <v>152</v>
      </c>
      <c r="L553" s="176" t="s">
        <v>153</v>
      </c>
      <c r="M553" s="258"/>
      <c r="O553" s="177"/>
      <c r="P553" s="165"/>
    </row>
    <row r="554" spans="1:16">
      <c r="A554" s="166" t="s">
        <v>824</v>
      </c>
      <c r="B554" s="167" t="s">
        <v>822</v>
      </c>
      <c r="C554" s="168">
        <v>5.25</v>
      </c>
      <c r="D554" s="169">
        <v>0.72060000000000002</v>
      </c>
      <c r="E554" s="170">
        <v>1.0651999999999999</v>
      </c>
      <c r="F554" s="171">
        <v>1</v>
      </c>
      <c r="G554" s="172">
        <f t="shared" si="8"/>
        <v>1.0651999999999999</v>
      </c>
      <c r="H554" s="173">
        <f>G554*'2-Calculator'!$G$23</f>
        <v>5778.71</v>
      </c>
      <c r="I554" s="174" t="s">
        <v>13</v>
      </c>
      <c r="J554" s="174" t="s">
        <v>12</v>
      </c>
      <c r="K554" s="175" t="s">
        <v>152</v>
      </c>
      <c r="L554" s="176" t="s">
        <v>153</v>
      </c>
      <c r="M554" s="258"/>
      <c r="O554" s="177"/>
      <c r="P554" s="165"/>
    </row>
    <row r="555" spans="1:16">
      <c r="A555" s="178" t="s">
        <v>825</v>
      </c>
      <c r="B555" s="179" t="s">
        <v>822</v>
      </c>
      <c r="C555" s="180">
        <v>11.24</v>
      </c>
      <c r="D555" s="181">
        <v>1.6637999999999999</v>
      </c>
      <c r="E555" s="182">
        <v>2.4594999999999998</v>
      </c>
      <c r="F555" s="183">
        <v>1</v>
      </c>
      <c r="G555" s="182">
        <f t="shared" si="8"/>
        <v>2.4594999999999998</v>
      </c>
      <c r="H555" s="184">
        <f>G555*'2-Calculator'!$G$23</f>
        <v>13342.787499999999</v>
      </c>
      <c r="I555" s="185" t="s">
        <v>13</v>
      </c>
      <c r="J555" s="185" t="s">
        <v>12</v>
      </c>
      <c r="K555" s="186" t="s">
        <v>152</v>
      </c>
      <c r="L555" s="187" t="s">
        <v>153</v>
      </c>
      <c r="M555" s="258"/>
      <c r="O555" s="177"/>
      <c r="P555" s="165"/>
    </row>
    <row r="556" spans="1:16">
      <c r="A556" s="188" t="s">
        <v>826</v>
      </c>
      <c r="B556" s="189" t="s">
        <v>827</v>
      </c>
      <c r="C556" s="190">
        <v>2.65</v>
      </c>
      <c r="D556" s="191">
        <v>0.40410000000000001</v>
      </c>
      <c r="E556" s="192">
        <v>0.59740000000000004</v>
      </c>
      <c r="F556" s="193">
        <v>1</v>
      </c>
      <c r="G556" s="172">
        <f t="shared" si="8"/>
        <v>0.59740000000000004</v>
      </c>
      <c r="H556" s="173">
        <f>G556*'2-Calculator'!$G$23</f>
        <v>3240.8950000000004</v>
      </c>
      <c r="I556" s="194" t="s">
        <v>13</v>
      </c>
      <c r="J556" s="194" t="s">
        <v>12</v>
      </c>
      <c r="K556" s="195" t="s">
        <v>152</v>
      </c>
      <c r="L556" s="196" t="s">
        <v>153</v>
      </c>
      <c r="M556" s="258"/>
      <c r="O556" s="177"/>
      <c r="P556" s="165"/>
    </row>
    <row r="557" spans="1:16">
      <c r="A557" s="166" t="s">
        <v>828</v>
      </c>
      <c r="B557" s="167" t="s">
        <v>827</v>
      </c>
      <c r="C557" s="168">
        <v>3.18</v>
      </c>
      <c r="D557" s="169">
        <v>0.50280000000000002</v>
      </c>
      <c r="E557" s="170">
        <v>0.74329999999999996</v>
      </c>
      <c r="F557" s="171">
        <v>1</v>
      </c>
      <c r="G557" s="172">
        <f t="shared" si="8"/>
        <v>0.74329999999999996</v>
      </c>
      <c r="H557" s="173">
        <f>G557*'2-Calculator'!$G$23</f>
        <v>4032.4024999999997</v>
      </c>
      <c r="I557" s="174" t="s">
        <v>13</v>
      </c>
      <c r="J557" s="174" t="s">
        <v>12</v>
      </c>
      <c r="K557" s="175" t="s">
        <v>152</v>
      </c>
      <c r="L557" s="176" t="s">
        <v>153</v>
      </c>
      <c r="M557" s="258"/>
      <c r="O557" s="177"/>
      <c r="P557" s="165"/>
    </row>
    <row r="558" spans="1:16">
      <c r="A558" s="166" t="s">
        <v>829</v>
      </c>
      <c r="B558" s="167" t="s">
        <v>827</v>
      </c>
      <c r="C558" s="168">
        <v>4.8099999999999996</v>
      </c>
      <c r="D558" s="169">
        <v>0.69599999999999995</v>
      </c>
      <c r="E558" s="170">
        <v>1.0288999999999999</v>
      </c>
      <c r="F558" s="171">
        <v>1</v>
      </c>
      <c r="G558" s="172">
        <f t="shared" si="8"/>
        <v>1.0288999999999999</v>
      </c>
      <c r="H558" s="173">
        <f>G558*'2-Calculator'!$G$23</f>
        <v>5581.7824999999993</v>
      </c>
      <c r="I558" s="174" t="s">
        <v>13</v>
      </c>
      <c r="J558" s="174" t="s">
        <v>12</v>
      </c>
      <c r="K558" s="175" t="s">
        <v>152</v>
      </c>
      <c r="L558" s="176" t="s">
        <v>153</v>
      </c>
      <c r="M558" s="258"/>
      <c r="O558" s="177"/>
      <c r="P558" s="165"/>
    </row>
    <row r="559" spans="1:16">
      <c r="A559" s="178" t="s">
        <v>830</v>
      </c>
      <c r="B559" s="179" t="s">
        <v>827</v>
      </c>
      <c r="C559" s="180">
        <v>9.0399999999999991</v>
      </c>
      <c r="D559" s="181">
        <v>1.2816000000000001</v>
      </c>
      <c r="E559" s="182">
        <v>1.8945000000000001</v>
      </c>
      <c r="F559" s="183">
        <v>1</v>
      </c>
      <c r="G559" s="182">
        <f t="shared" si="8"/>
        <v>1.8945000000000001</v>
      </c>
      <c r="H559" s="184">
        <f>G559*'2-Calculator'!$G$23</f>
        <v>10277.6625</v>
      </c>
      <c r="I559" s="185" t="s">
        <v>13</v>
      </c>
      <c r="J559" s="185" t="s">
        <v>12</v>
      </c>
      <c r="K559" s="186" t="s">
        <v>152</v>
      </c>
      <c r="L559" s="187" t="s">
        <v>153</v>
      </c>
      <c r="M559" s="258"/>
      <c r="O559" s="177"/>
      <c r="P559" s="165"/>
    </row>
    <row r="560" spans="1:16">
      <c r="A560" s="188" t="s">
        <v>831</v>
      </c>
      <c r="B560" s="189" t="s">
        <v>832</v>
      </c>
      <c r="C560" s="190">
        <v>2.52</v>
      </c>
      <c r="D560" s="191">
        <v>0.51719999999999999</v>
      </c>
      <c r="E560" s="192">
        <v>0.76449999999999996</v>
      </c>
      <c r="F560" s="193">
        <v>1</v>
      </c>
      <c r="G560" s="172">
        <f t="shared" si="8"/>
        <v>0.76449999999999996</v>
      </c>
      <c r="H560" s="173">
        <f>G560*'2-Calculator'!$G$23</f>
        <v>4147.4124999999995</v>
      </c>
      <c r="I560" s="194" t="s">
        <v>13</v>
      </c>
      <c r="J560" s="194" t="s">
        <v>12</v>
      </c>
      <c r="K560" s="195" t="s">
        <v>152</v>
      </c>
      <c r="L560" s="196" t="s">
        <v>153</v>
      </c>
      <c r="M560" s="258"/>
      <c r="O560" s="177"/>
      <c r="P560" s="165"/>
    </row>
    <row r="561" spans="1:16">
      <c r="A561" s="166" t="s">
        <v>833</v>
      </c>
      <c r="B561" s="167" t="s">
        <v>832</v>
      </c>
      <c r="C561" s="168">
        <v>3.34</v>
      </c>
      <c r="D561" s="169">
        <v>0.63109999999999999</v>
      </c>
      <c r="E561" s="170">
        <v>0.93289999999999995</v>
      </c>
      <c r="F561" s="171">
        <v>1</v>
      </c>
      <c r="G561" s="172">
        <f t="shared" si="8"/>
        <v>0.93289999999999995</v>
      </c>
      <c r="H561" s="173">
        <f>G561*'2-Calculator'!$G$23</f>
        <v>5060.9825000000001</v>
      </c>
      <c r="I561" s="174" t="s">
        <v>13</v>
      </c>
      <c r="J561" s="174" t="s">
        <v>12</v>
      </c>
      <c r="K561" s="175" t="s">
        <v>152</v>
      </c>
      <c r="L561" s="176" t="s">
        <v>153</v>
      </c>
      <c r="M561" s="258"/>
      <c r="O561" s="177"/>
      <c r="P561" s="165"/>
    </row>
    <row r="562" spans="1:16">
      <c r="A562" s="166" t="s">
        <v>834</v>
      </c>
      <c r="B562" s="167" t="s">
        <v>832</v>
      </c>
      <c r="C562" s="168">
        <v>4.93</v>
      </c>
      <c r="D562" s="169">
        <v>0.82779999999999998</v>
      </c>
      <c r="E562" s="170">
        <v>1.2237</v>
      </c>
      <c r="F562" s="171">
        <v>1</v>
      </c>
      <c r="G562" s="172">
        <f t="shared" si="8"/>
        <v>1.2237</v>
      </c>
      <c r="H562" s="173">
        <f>G562*'2-Calculator'!$G$23</f>
        <v>6638.5725000000002</v>
      </c>
      <c r="I562" s="174" t="s">
        <v>13</v>
      </c>
      <c r="J562" s="174" t="s">
        <v>12</v>
      </c>
      <c r="K562" s="175" t="s">
        <v>152</v>
      </c>
      <c r="L562" s="176" t="s">
        <v>153</v>
      </c>
      <c r="M562" s="258"/>
      <c r="O562" s="177"/>
      <c r="P562" s="165"/>
    </row>
    <row r="563" spans="1:16">
      <c r="A563" s="178" t="s">
        <v>835</v>
      </c>
      <c r="B563" s="179" t="s">
        <v>832</v>
      </c>
      <c r="C563" s="180">
        <v>9.39</v>
      </c>
      <c r="D563" s="181">
        <v>1.4834000000000001</v>
      </c>
      <c r="E563" s="182">
        <v>2.1928000000000001</v>
      </c>
      <c r="F563" s="183">
        <v>1</v>
      </c>
      <c r="G563" s="182">
        <f t="shared" si="8"/>
        <v>2.1928000000000001</v>
      </c>
      <c r="H563" s="184">
        <f>G563*'2-Calculator'!$G$23</f>
        <v>11895.94</v>
      </c>
      <c r="I563" s="185" t="s">
        <v>13</v>
      </c>
      <c r="J563" s="185" t="s">
        <v>12</v>
      </c>
      <c r="K563" s="186" t="s">
        <v>152</v>
      </c>
      <c r="L563" s="187" t="s">
        <v>153</v>
      </c>
      <c r="M563" s="258"/>
      <c r="O563" s="177"/>
      <c r="P563" s="165"/>
    </row>
    <row r="564" spans="1:16">
      <c r="A564" s="188" t="s">
        <v>836</v>
      </c>
      <c r="B564" s="189" t="s">
        <v>837</v>
      </c>
      <c r="C564" s="190">
        <v>2.98</v>
      </c>
      <c r="D564" s="191">
        <v>1.3458000000000001</v>
      </c>
      <c r="E564" s="192">
        <v>1.9894000000000001</v>
      </c>
      <c r="F564" s="193">
        <v>1</v>
      </c>
      <c r="G564" s="172">
        <f t="shared" si="8"/>
        <v>1.9894000000000001</v>
      </c>
      <c r="H564" s="173">
        <f>G564*'2-Calculator'!$G$23</f>
        <v>10792.495000000001</v>
      </c>
      <c r="I564" s="194" t="s">
        <v>13</v>
      </c>
      <c r="J564" s="194" t="s">
        <v>12</v>
      </c>
      <c r="K564" s="195" t="s">
        <v>152</v>
      </c>
      <c r="L564" s="196" t="s">
        <v>159</v>
      </c>
      <c r="M564" s="258"/>
      <c r="O564" s="177"/>
      <c r="P564" s="165"/>
    </row>
    <row r="565" spans="1:16">
      <c r="A565" s="166" t="s">
        <v>838</v>
      </c>
      <c r="B565" s="167" t="s">
        <v>837</v>
      </c>
      <c r="C565" s="168">
        <v>3.19</v>
      </c>
      <c r="D565" s="169">
        <v>1.4410000000000001</v>
      </c>
      <c r="E565" s="170">
        <v>2.1301000000000001</v>
      </c>
      <c r="F565" s="171">
        <v>1</v>
      </c>
      <c r="G565" s="172">
        <f t="shared" si="8"/>
        <v>2.1301000000000001</v>
      </c>
      <c r="H565" s="173">
        <f>G565*'2-Calculator'!$G$23</f>
        <v>11555.792500000001</v>
      </c>
      <c r="I565" s="174" t="s">
        <v>13</v>
      </c>
      <c r="J565" s="174" t="s">
        <v>12</v>
      </c>
      <c r="K565" s="175" t="s">
        <v>152</v>
      </c>
      <c r="L565" s="176" t="s">
        <v>159</v>
      </c>
      <c r="M565" s="258"/>
      <c r="O565" s="177"/>
      <c r="P565" s="165"/>
    </row>
    <row r="566" spans="1:16">
      <c r="A566" s="166" t="s">
        <v>839</v>
      </c>
      <c r="B566" s="167" t="s">
        <v>837</v>
      </c>
      <c r="C566" s="168">
        <v>4.7</v>
      </c>
      <c r="D566" s="169">
        <v>1.7295</v>
      </c>
      <c r="E566" s="170">
        <v>2.5566</v>
      </c>
      <c r="F566" s="171">
        <v>1</v>
      </c>
      <c r="G566" s="172">
        <f t="shared" si="8"/>
        <v>2.5566</v>
      </c>
      <c r="H566" s="173">
        <f>G566*'2-Calculator'!$G$23</f>
        <v>13869.555</v>
      </c>
      <c r="I566" s="174" t="s">
        <v>13</v>
      </c>
      <c r="J566" s="174" t="s">
        <v>12</v>
      </c>
      <c r="K566" s="175" t="s">
        <v>152</v>
      </c>
      <c r="L566" s="176" t="s">
        <v>159</v>
      </c>
      <c r="M566" s="258"/>
      <c r="O566" s="177"/>
      <c r="P566" s="165"/>
    </row>
    <row r="567" spans="1:16">
      <c r="A567" s="178" t="s">
        <v>840</v>
      </c>
      <c r="B567" s="179" t="s">
        <v>837</v>
      </c>
      <c r="C567" s="180">
        <v>10.1</v>
      </c>
      <c r="D567" s="181">
        <v>2.5525000000000002</v>
      </c>
      <c r="E567" s="182">
        <v>3.7732000000000001</v>
      </c>
      <c r="F567" s="183">
        <v>1</v>
      </c>
      <c r="G567" s="182">
        <f t="shared" si="8"/>
        <v>3.7732000000000001</v>
      </c>
      <c r="H567" s="184">
        <f>G567*'2-Calculator'!$G$23</f>
        <v>20469.61</v>
      </c>
      <c r="I567" s="185" t="s">
        <v>13</v>
      </c>
      <c r="J567" s="185" t="s">
        <v>12</v>
      </c>
      <c r="K567" s="186" t="s">
        <v>152</v>
      </c>
      <c r="L567" s="187" t="s">
        <v>159</v>
      </c>
      <c r="M567" s="258"/>
      <c r="O567" s="177"/>
      <c r="P567" s="165"/>
    </row>
    <row r="568" spans="1:16">
      <c r="A568" s="188" t="s">
        <v>841</v>
      </c>
      <c r="B568" s="189" t="s">
        <v>842</v>
      </c>
      <c r="C568" s="190">
        <v>2.2599999999999998</v>
      </c>
      <c r="D568" s="191">
        <v>1.3092999999999999</v>
      </c>
      <c r="E568" s="192">
        <v>1.9355</v>
      </c>
      <c r="F568" s="193">
        <v>1</v>
      </c>
      <c r="G568" s="172">
        <f t="shared" si="8"/>
        <v>1.9355</v>
      </c>
      <c r="H568" s="173">
        <f>G568*'2-Calculator'!$G$23</f>
        <v>10500.0875</v>
      </c>
      <c r="I568" s="194" t="s">
        <v>13</v>
      </c>
      <c r="J568" s="194" t="s">
        <v>12</v>
      </c>
      <c r="K568" s="195" t="s">
        <v>152</v>
      </c>
      <c r="L568" s="196" t="s">
        <v>159</v>
      </c>
      <c r="M568" s="258"/>
      <c r="O568" s="177"/>
      <c r="P568" s="165"/>
    </row>
    <row r="569" spans="1:16">
      <c r="A569" s="166" t="s">
        <v>843</v>
      </c>
      <c r="B569" s="167" t="s">
        <v>842</v>
      </c>
      <c r="C569" s="168">
        <v>2.65</v>
      </c>
      <c r="D569" s="169">
        <v>1.3911</v>
      </c>
      <c r="E569" s="170">
        <v>2.0564</v>
      </c>
      <c r="F569" s="171">
        <v>1</v>
      </c>
      <c r="G569" s="172">
        <f t="shared" si="8"/>
        <v>2.0564</v>
      </c>
      <c r="H569" s="173">
        <f>G569*'2-Calculator'!$G$23</f>
        <v>11155.97</v>
      </c>
      <c r="I569" s="174" t="s">
        <v>13</v>
      </c>
      <c r="J569" s="174" t="s">
        <v>12</v>
      </c>
      <c r="K569" s="175" t="s">
        <v>152</v>
      </c>
      <c r="L569" s="176" t="s">
        <v>159</v>
      </c>
      <c r="M569" s="258"/>
      <c r="O569" s="177"/>
      <c r="P569" s="165"/>
    </row>
    <row r="570" spans="1:16">
      <c r="A570" s="166" t="s">
        <v>844</v>
      </c>
      <c r="B570" s="167" t="s">
        <v>842</v>
      </c>
      <c r="C570" s="168">
        <v>4.13</v>
      </c>
      <c r="D570" s="169">
        <v>1.6646000000000001</v>
      </c>
      <c r="E570" s="170">
        <v>2.4607000000000001</v>
      </c>
      <c r="F570" s="171">
        <v>1</v>
      </c>
      <c r="G570" s="172">
        <f t="shared" si="8"/>
        <v>2.4607000000000001</v>
      </c>
      <c r="H570" s="173">
        <f>G570*'2-Calculator'!$G$23</f>
        <v>13349.297500000001</v>
      </c>
      <c r="I570" s="174" t="s">
        <v>13</v>
      </c>
      <c r="J570" s="174" t="s">
        <v>12</v>
      </c>
      <c r="K570" s="175" t="s">
        <v>152</v>
      </c>
      <c r="L570" s="176" t="s">
        <v>159</v>
      </c>
      <c r="M570" s="258"/>
      <c r="O570" s="177"/>
      <c r="P570" s="165"/>
    </row>
    <row r="571" spans="1:16">
      <c r="A571" s="178" t="s">
        <v>845</v>
      </c>
      <c r="B571" s="179" t="s">
        <v>842</v>
      </c>
      <c r="C571" s="180">
        <v>9.2899999999999991</v>
      </c>
      <c r="D571" s="181">
        <v>2.6494</v>
      </c>
      <c r="E571" s="182">
        <v>3.9165000000000001</v>
      </c>
      <c r="F571" s="183">
        <v>1</v>
      </c>
      <c r="G571" s="182">
        <f t="shared" si="8"/>
        <v>3.9165000000000001</v>
      </c>
      <c r="H571" s="184">
        <f>G571*'2-Calculator'!$G$23</f>
        <v>21247.012500000001</v>
      </c>
      <c r="I571" s="185" t="s">
        <v>13</v>
      </c>
      <c r="J571" s="185" t="s">
        <v>12</v>
      </c>
      <c r="K571" s="186" t="s">
        <v>152</v>
      </c>
      <c r="L571" s="187" t="s">
        <v>159</v>
      </c>
      <c r="M571" s="258"/>
      <c r="O571" s="177"/>
      <c r="P571" s="165"/>
    </row>
    <row r="572" spans="1:16">
      <c r="A572" s="188" t="s">
        <v>846</v>
      </c>
      <c r="B572" s="189" t="s">
        <v>847</v>
      </c>
      <c r="C572" s="190">
        <v>3.97</v>
      </c>
      <c r="D572" s="191">
        <v>3.6939000000000002</v>
      </c>
      <c r="E572" s="192">
        <v>5.4604999999999997</v>
      </c>
      <c r="F572" s="193">
        <v>1</v>
      </c>
      <c r="G572" s="172">
        <f t="shared" si="8"/>
        <v>5.4604999999999997</v>
      </c>
      <c r="H572" s="173">
        <f>G572*'2-Calculator'!$G$23</f>
        <v>29623.212499999998</v>
      </c>
      <c r="I572" s="194" t="s">
        <v>13</v>
      </c>
      <c r="J572" s="194" t="s">
        <v>12</v>
      </c>
      <c r="K572" s="195" t="s">
        <v>152</v>
      </c>
      <c r="L572" s="196" t="s">
        <v>159</v>
      </c>
      <c r="M572" s="258"/>
      <c r="O572" s="177"/>
      <c r="P572" s="165"/>
    </row>
    <row r="573" spans="1:16">
      <c r="A573" s="166" t="s">
        <v>848</v>
      </c>
      <c r="B573" s="167" t="s">
        <v>847</v>
      </c>
      <c r="C573" s="168">
        <v>5.27</v>
      </c>
      <c r="D573" s="169">
        <v>4.1341000000000001</v>
      </c>
      <c r="E573" s="170">
        <v>6.1112000000000002</v>
      </c>
      <c r="F573" s="171">
        <v>1</v>
      </c>
      <c r="G573" s="172">
        <f t="shared" si="8"/>
        <v>6.1112000000000002</v>
      </c>
      <c r="H573" s="173">
        <f>G573*'2-Calculator'!$G$23</f>
        <v>33153.26</v>
      </c>
      <c r="I573" s="174" t="s">
        <v>13</v>
      </c>
      <c r="J573" s="174" t="s">
        <v>12</v>
      </c>
      <c r="K573" s="175" t="s">
        <v>152</v>
      </c>
      <c r="L573" s="176" t="s">
        <v>159</v>
      </c>
      <c r="M573" s="258"/>
      <c r="O573" s="177"/>
      <c r="P573" s="165"/>
    </row>
    <row r="574" spans="1:16">
      <c r="A574" s="166" t="s">
        <v>849</v>
      </c>
      <c r="B574" s="167" t="s">
        <v>847</v>
      </c>
      <c r="C574" s="168">
        <v>7.94</v>
      </c>
      <c r="D574" s="169">
        <v>5.4036999999999997</v>
      </c>
      <c r="E574" s="170">
        <v>7.9880000000000004</v>
      </c>
      <c r="F574" s="171">
        <v>1</v>
      </c>
      <c r="G574" s="172">
        <f t="shared" si="8"/>
        <v>7.9880000000000004</v>
      </c>
      <c r="H574" s="173">
        <f>G574*'2-Calculator'!$G$23</f>
        <v>43334.9</v>
      </c>
      <c r="I574" s="174" t="s">
        <v>13</v>
      </c>
      <c r="J574" s="174" t="s">
        <v>12</v>
      </c>
      <c r="K574" s="175" t="s">
        <v>152</v>
      </c>
      <c r="L574" s="176" t="s">
        <v>159</v>
      </c>
      <c r="M574" s="258"/>
      <c r="O574" s="177"/>
      <c r="P574" s="165"/>
    </row>
    <row r="575" spans="1:16">
      <c r="A575" s="178" t="s">
        <v>850</v>
      </c>
      <c r="B575" s="179" t="s">
        <v>847</v>
      </c>
      <c r="C575" s="180">
        <v>14.22</v>
      </c>
      <c r="D575" s="181">
        <v>6.9859</v>
      </c>
      <c r="E575" s="182">
        <v>10.3269</v>
      </c>
      <c r="F575" s="183">
        <v>1</v>
      </c>
      <c r="G575" s="182">
        <f t="shared" si="8"/>
        <v>10.3269</v>
      </c>
      <c r="H575" s="184">
        <f>G575*'2-Calculator'!$G$23</f>
        <v>56023.432500000003</v>
      </c>
      <c r="I575" s="185" t="s">
        <v>13</v>
      </c>
      <c r="J575" s="185" t="s">
        <v>12</v>
      </c>
      <c r="K575" s="186" t="s">
        <v>152</v>
      </c>
      <c r="L575" s="187" t="s">
        <v>159</v>
      </c>
      <c r="M575" s="258"/>
      <c r="O575" s="177"/>
      <c r="P575" s="165"/>
    </row>
    <row r="576" spans="1:16">
      <c r="A576" s="188" t="s">
        <v>851</v>
      </c>
      <c r="B576" s="189" t="s">
        <v>852</v>
      </c>
      <c r="C576" s="190">
        <v>2.75</v>
      </c>
      <c r="D576" s="191">
        <v>2.2641</v>
      </c>
      <c r="E576" s="192">
        <v>3.3469000000000002</v>
      </c>
      <c r="F576" s="193">
        <v>1</v>
      </c>
      <c r="G576" s="172">
        <f t="shared" si="8"/>
        <v>3.3469000000000002</v>
      </c>
      <c r="H576" s="173">
        <f>G576*'2-Calculator'!$G$23</f>
        <v>18156.932500000003</v>
      </c>
      <c r="I576" s="194" t="s">
        <v>13</v>
      </c>
      <c r="J576" s="194" t="s">
        <v>12</v>
      </c>
      <c r="K576" s="195" t="s">
        <v>152</v>
      </c>
      <c r="L576" s="196" t="s">
        <v>159</v>
      </c>
      <c r="M576" s="258"/>
      <c r="O576" s="177"/>
      <c r="P576" s="165"/>
    </row>
    <row r="577" spans="1:16">
      <c r="A577" s="166" t="s">
        <v>853</v>
      </c>
      <c r="B577" s="167" t="s">
        <v>852</v>
      </c>
      <c r="C577" s="168">
        <v>3.59</v>
      </c>
      <c r="D577" s="169">
        <v>2.5476000000000001</v>
      </c>
      <c r="E577" s="170">
        <v>3.766</v>
      </c>
      <c r="F577" s="171">
        <v>1</v>
      </c>
      <c r="G577" s="172">
        <f t="shared" si="8"/>
        <v>3.766</v>
      </c>
      <c r="H577" s="173">
        <f>G577*'2-Calculator'!$G$23</f>
        <v>20430.55</v>
      </c>
      <c r="I577" s="174" t="s">
        <v>13</v>
      </c>
      <c r="J577" s="174" t="s">
        <v>12</v>
      </c>
      <c r="K577" s="175" t="s">
        <v>152</v>
      </c>
      <c r="L577" s="176" t="s">
        <v>159</v>
      </c>
      <c r="M577" s="258"/>
      <c r="O577" s="177"/>
      <c r="P577" s="165"/>
    </row>
    <row r="578" spans="1:16">
      <c r="A578" s="166" t="s">
        <v>854</v>
      </c>
      <c r="B578" s="167" t="s">
        <v>852</v>
      </c>
      <c r="C578" s="168">
        <v>6.44</v>
      </c>
      <c r="D578" s="169">
        <v>3.5325000000000002</v>
      </c>
      <c r="E578" s="170">
        <v>5.2218999999999998</v>
      </c>
      <c r="F578" s="171">
        <v>1</v>
      </c>
      <c r="G578" s="172">
        <f t="shared" si="8"/>
        <v>5.2218999999999998</v>
      </c>
      <c r="H578" s="173">
        <f>G578*'2-Calculator'!$G$23</f>
        <v>28328.807499999999</v>
      </c>
      <c r="I578" s="174" t="s">
        <v>13</v>
      </c>
      <c r="J578" s="174" t="s">
        <v>12</v>
      </c>
      <c r="K578" s="175" t="s">
        <v>152</v>
      </c>
      <c r="L578" s="176" t="s">
        <v>159</v>
      </c>
      <c r="M578" s="258"/>
      <c r="O578" s="177"/>
      <c r="P578" s="165"/>
    </row>
    <row r="579" spans="1:16">
      <c r="A579" s="178" t="s">
        <v>855</v>
      </c>
      <c r="B579" s="179" t="s">
        <v>852</v>
      </c>
      <c r="C579" s="180">
        <v>13.79</v>
      </c>
      <c r="D579" s="181">
        <v>5.3045999999999998</v>
      </c>
      <c r="E579" s="182">
        <v>7.8414999999999999</v>
      </c>
      <c r="F579" s="183">
        <v>1</v>
      </c>
      <c r="G579" s="182">
        <f t="shared" si="8"/>
        <v>7.8414999999999999</v>
      </c>
      <c r="H579" s="184">
        <f>G579*'2-Calculator'!$G$23</f>
        <v>42540.137499999997</v>
      </c>
      <c r="I579" s="185" t="s">
        <v>13</v>
      </c>
      <c r="J579" s="185" t="s">
        <v>12</v>
      </c>
      <c r="K579" s="186" t="s">
        <v>152</v>
      </c>
      <c r="L579" s="187" t="s">
        <v>159</v>
      </c>
      <c r="M579" s="258"/>
      <c r="O579" s="177"/>
      <c r="P579" s="165"/>
    </row>
    <row r="580" spans="1:16">
      <c r="A580" s="188" t="s">
        <v>856</v>
      </c>
      <c r="B580" s="189" t="s">
        <v>857</v>
      </c>
      <c r="C580" s="190">
        <v>4.24</v>
      </c>
      <c r="D580" s="191">
        <v>0.79010000000000002</v>
      </c>
      <c r="E580" s="192">
        <v>1.1679999999999999</v>
      </c>
      <c r="F580" s="193">
        <v>1</v>
      </c>
      <c r="G580" s="172">
        <f t="shared" si="8"/>
        <v>1.1679999999999999</v>
      </c>
      <c r="H580" s="173">
        <f>G580*'2-Calculator'!$G$23</f>
        <v>6336.4</v>
      </c>
      <c r="I580" s="194" t="s">
        <v>13</v>
      </c>
      <c r="J580" s="194" t="s">
        <v>12</v>
      </c>
      <c r="K580" s="195" t="s">
        <v>152</v>
      </c>
      <c r="L580" s="196" t="s">
        <v>159</v>
      </c>
      <c r="M580" s="258"/>
      <c r="O580" s="177"/>
      <c r="P580" s="165"/>
    </row>
    <row r="581" spans="1:16">
      <c r="A581" s="166" t="s">
        <v>858</v>
      </c>
      <c r="B581" s="167" t="s">
        <v>857</v>
      </c>
      <c r="C581" s="168">
        <v>6.21</v>
      </c>
      <c r="D581" s="169">
        <v>1.026</v>
      </c>
      <c r="E581" s="170">
        <v>1.5166999999999999</v>
      </c>
      <c r="F581" s="171">
        <v>1</v>
      </c>
      <c r="G581" s="172">
        <f t="shared" si="8"/>
        <v>1.5166999999999999</v>
      </c>
      <c r="H581" s="173">
        <f>G581*'2-Calculator'!$G$23</f>
        <v>8228.0974999999999</v>
      </c>
      <c r="I581" s="174" t="s">
        <v>13</v>
      </c>
      <c r="J581" s="174" t="s">
        <v>12</v>
      </c>
      <c r="K581" s="175" t="s">
        <v>152</v>
      </c>
      <c r="L581" s="176" t="s">
        <v>159</v>
      </c>
      <c r="M581" s="258"/>
      <c r="O581" s="177"/>
      <c r="P581" s="165"/>
    </row>
    <row r="582" spans="1:16">
      <c r="A582" s="166" t="s">
        <v>859</v>
      </c>
      <c r="B582" s="167" t="s">
        <v>857</v>
      </c>
      <c r="C582" s="168">
        <v>9.33</v>
      </c>
      <c r="D582" s="169">
        <v>1.5185</v>
      </c>
      <c r="E582" s="170">
        <v>2.2446999999999999</v>
      </c>
      <c r="F582" s="171">
        <v>1</v>
      </c>
      <c r="G582" s="172">
        <f t="shared" si="8"/>
        <v>2.2446999999999999</v>
      </c>
      <c r="H582" s="173">
        <f>G582*'2-Calculator'!$G$23</f>
        <v>12177.497499999999</v>
      </c>
      <c r="I582" s="174" t="s">
        <v>13</v>
      </c>
      <c r="J582" s="174" t="s">
        <v>12</v>
      </c>
      <c r="K582" s="175" t="s">
        <v>152</v>
      </c>
      <c r="L582" s="176" t="s">
        <v>159</v>
      </c>
      <c r="M582" s="258"/>
      <c r="O582" s="177"/>
      <c r="P582" s="165"/>
    </row>
    <row r="583" spans="1:16">
      <c r="A583" s="178" t="s">
        <v>860</v>
      </c>
      <c r="B583" s="179" t="s">
        <v>857</v>
      </c>
      <c r="C583" s="180">
        <v>16.39</v>
      </c>
      <c r="D583" s="181">
        <v>2.8271000000000002</v>
      </c>
      <c r="E583" s="182">
        <v>4.1791</v>
      </c>
      <c r="F583" s="183">
        <v>1</v>
      </c>
      <c r="G583" s="182">
        <f t="shared" si="8"/>
        <v>4.1791</v>
      </c>
      <c r="H583" s="184">
        <f>G583*'2-Calculator'!$G$23</f>
        <v>22671.6175</v>
      </c>
      <c r="I583" s="185" t="s">
        <v>13</v>
      </c>
      <c r="J583" s="185" t="s">
        <v>12</v>
      </c>
      <c r="K583" s="186" t="s">
        <v>152</v>
      </c>
      <c r="L583" s="187" t="s">
        <v>159</v>
      </c>
      <c r="M583" s="258"/>
      <c r="O583" s="177"/>
      <c r="P583" s="165"/>
    </row>
    <row r="584" spans="1:16">
      <c r="A584" s="188" t="s">
        <v>861</v>
      </c>
      <c r="B584" s="189" t="s">
        <v>862</v>
      </c>
      <c r="C584" s="190">
        <v>3.74</v>
      </c>
      <c r="D584" s="191">
        <v>1.0730999999999999</v>
      </c>
      <c r="E584" s="192">
        <v>1.5863</v>
      </c>
      <c r="F584" s="193">
        <v>1</v>
      </c>
      <c r="G584" s="172">
        <f t="shared" si="8"/>
        <v>1.5863</v>
      </c>
      <c r="H584" s="173">
        <f>G584*'2-Calculator'!$G$23</f>
        <v>8605.6774999999998</v>
      </c>
      <c r="I584" s="194" t="s">
        <v>13</v>
      </c>
      <c r="J584" s="194" t="s">
        <v>12</v>
      </c>
      <c r="K584" s="195" t="s">
        <v>152</v>
      </c>
      <c r="L584" s="196" t="s">
        <v>159</v>
      </c>
      <c r="M584" s="258"/>
      <c r="O584" s="177"/>
      <c r="P584" s="165"/>
    </row>
    <row r="585" spans="1:16">
      <c r="A585" s="166" t="s">
        <v>863</v>
      </c>
      <c r="B585" s="167" t="s">
        <v>862</v>
      </c>
      <c r="C585" s="168">
        <v>4.59</v>
      </c>
      <c r="D585" s="169">
        <v>1.2536</v>
      </c>
      <c r="E585" s="170">
        <v>1.8531</v>
      </c>
      <c r="F585" s="171">
        <v>1</v>
      </c>
      <c r="G585" s="172">
        <f t="shared" si="8"/>
        <v>1.8531</v>
      </c>
      <c r="H585" s="173">
        <f>G585*'2-Calculator'!$G$23</f>
        <v>10053.067499999999</v>
      </c>
      <c r="I585" s="174" t="s">
        <v>13</v>
      </c>
      <c r="J585" s="174" t="s">
        <v>12</v>
      </c>
      <c r="K585" s="175" t="s">
        <v>152</v>
      </c>
      <c r="L585" s="176" t="s">
        <v>159</v>
      </c>
      <c r="M585" s="258"/>
      <c r="O585" s="177"/>
      <c r="P585" s="165"/>
    </row>
    <row r="586" spans="1:16">
      <c r="A586" s="166" t="s">
        <v>864</v>
      </c>
      <c r="B586" s="167" t="s">
        <v>862</v>
      </c>
      <c r="C586" s="168">
        <v>6.07</v>
      </c>
      <c r="D586" s="169">
        <v>1.5192000000000001</v>
      </c>
      <c r="E586" s="170">
        <v>2.2456999999999998</v>
      </c>
      <c r="F586" s="171">
        <v>1</v>
      </c>
      <c r="G586" s="172">
        <f t="shared" si="8"/>
        <v>2.2456999999999998</v>
      </c>
      <c r="H586" s="173">
        <f>G586*'2-Calculator'!$G$23</f>
        <v>12182.922499999999</v>
      </c>
      <c r="I586" s="174" t="s">
        <v>13</v>
      </c>
      <c r="J586" s="174" t="s">
        <v>12</v>
      </c>
      <c r="K586" s="175" t="s">
        <v>152</v>
      </c>
      <c r="L586" s="176" t="s">
        <v>159</v>
      </c>
      <c r="M586" s="258"/>
      <c r="O586" s="177"/>
      <c r="P586" s="165"/>
    </row>
    <row r="587" spans="1:16">
      <c r="A587" s="178" t="s">
        <v>865</v>
      </c>
      <c r="B587" s="179" t="s">
        <v>862</v>
      </c>
      <c r="C587" s="180">
        <v>9.81</v>
      </c>
      <c r="D587" s="181">
        <v>2.2770000000000001</v>
      </c>
      <c r="E587" s="182">
        <v>3.3660000000000001</v>
      </c>
      <c r="F587" s="183">
        <v>1</v>
      </c>
      <c r="G587" s="182">
        <f t="shared" si="8"/>
        <v>3.3660000000000001</v>
      </c>
      <c r="H587" s="184">
        <f>G587*'2-Calculator'!$G$23</f>
        <v>18260.55</v>
      </c>
      <c r="I587" s="185" t="s">
        <v>13</v>
      </c>
      <c r="J587" s="185" t="s">
        <v>12</v>
      </c>
      <c r="K587" s="186" t="s">
        <v>152</v>
      </c>
      <c r="L587" s="187" t="s">
        <v>159</v>
      </c>
      <c r="M587" s="258"/>
      <c r="O587" s="177"/>
      <c r="P587" s="165"/>
    </row>
    <row r="588" spans="1:16">
      <c r="A588" s="188" t="s">
        <v>866</v>
      </c>
      <c r="B588" s="189" t="s">
        <v>867</v>
      </c>
      <c r="C588" s="190">
        <v>2.76</v>
      </c>
      <c r="D588" s="191">
        <v>1.1251</v>
      </c>
      <c r="E588" s="192">
        <v>1.6632</v>
      </c>
      <c r="F588" s="193">
        <v>1</v>
      </c>
      <c r="G588" s="172">
        <f t="shared" si="8"/>
        <v>1.6632</v>
      </c>
      <c r="H588" s="173">
        <f>G588*'2-Calculator'!$G$23</f>
        <v>9022.86</v>
      </c>
      <c r="I588" s="194" t="s">
        <v>13</v>
      </c>
      <c r="J588" s="194" t="s">
        <v>12</v>
      </c>
      <c r="K588" s="195" t="s">
        <v>152</v>
      </c>
      <c r="L588" s="196" t="s">
        <v>159</v>
      </c>
      <c r="M588" s="258"/>
      <c r="O588" s="177"/>
      <c r="P588" s="165"/>
    </row>
    <row r="589" spans="1:16">
      <c r="A589" s="166" t="s">
        <v>868</v>
      </c>
      <c r="B589" s="167" t="s">
        <v>867</v>
      </c>
      <c r="C589" s="168">
        <v>4.32</v>
      </c>
      <c r="D589" s="169">
        <v>1.4354</v>
      </c>
      <c r="E589" s="170">
        <v>2.1219000000000001</v>
      </c>
      <c r="F589" s="171">
        <v>1</v>
      </c>
      <c r="G589" s="172">
        <f t="shared" si="8"/>
        <v>2.1219000000000001</v>
      </c>
      <c r="H589" s="173">
        <f>G589*'2-Calculator'!$G$23</f>
        <v>11511.307500000001</v>
      </c>
      <c r="I589" s="174" t="s">
        <v>13</v>
      </c>
      <c r="J589" s="174" t="s">
        <v>12</v>
      </c>
      <c r="K589" s="175" t="s">
        <v>152</v>
      </c>
      <c r="L589" s="176" t="s">
        <v>159</v>
      </c>
      <c r="M589" s="258"/>
      <c r="O589" s="177"/>
      <c r="P589" s="165"/>
    </row>
    <row r="590" spans="1:16">
      <c r="A590" s="166" t="s">
        <v>869</v>
      </c>
      <c r="B590" s="167" t="s">
        <v>867</v>
      </c>
      <c r="C590" s="168">
        <v>7.07</v>
      </c>
      <c r="D590" s="169">
        <v>1.8454999999999999</v>
      </c>
      <c r="E590" s="170">
        <v>2.7281</v>
      </c>
      <c r="F590" s="171">
        <v>1</v>
      </c>
      <c r="G590" s="172">
        <f t="shared" si="8"/>
        <v>2.7281</v>
      </c>
      <c r="H590" s="173">
        <f>G590*'2-Calculator'!$G$23</f>
        <v>14799.942499999999</v>
      </c>
      <c r="I590" s="174" t="s">
        <v>13</v>
      </c>
      <c r="J590" s="174" t="s">
        <v>12</v>
      </c>
      <c r="K590" s="175" t="s">
        <v>152</v>
      </c>
      <c r="L590" s="176" t="s">
        <v>159</v>
      </c>
      <c r="M590" s="258"/>
      <c r="O590" s="177"/>
      <c r="P590" s="165"/>
    </row>
    <row r="591" spans="1:16">
      <c r="A591" s="178" t="s">
        <v>870</v>
      </c>
      <c r="B591" s="179" t="s">
        <v>867</v>
      </c>
      <c r="C591" s="180">
        <v>13.55</v>
      </c>
      <c r="D591" s="181">
        <v>3.0666000000000002</v>
      </c>
      <c r="E591" s="182">
        <v>4.5331999999999999</v>
      </c>
      <c r="F591" s="183">
        <v>1</v>
      </c>
      <c r="G591" s="182">
        <f t="shared" si="8"/>
        <v>4.5331999999999999</v>
      </c>
      <c r="H591" s="184">
        <f>G591*'2-Calculator'!$G$23</f>
        <v>24592.61</v>
      </c>
      <c r="I591" s="185" t="s">
        <v>13</v>
      </c>
      <c r="J591" s="185" t="s">
        <v>12</v>
      </c>
      <c r="K591" s="186" t="s">
        <v>152</v>
      </c>
      <c r="L591" s="187" t="s">
        <v>159</v>
      </c>
      <c r="M591" s="258"/>
      <c r="O591" s="177"/>
      <c r="P591" s="165"/>
    </row>
    <row r="592" spans="1:16">
      <c r="A592" s="188" t="s">
        <v>871</v>
      </c>
      <c r="B592" s="189" t="s">
        <v>872</v>
      </c>
      <c r="C592" s="190">
        <v>2.14</v>
      </c>
      <c r="D592" s="191">
        <v>0.8548</v>
      </c>
      <c r="E592" s="192">
        <v>1.2636000000000001</v>
      </c>
      <c r="F592" s="193">
        <v>1</v>
      </c>
      <c r="G592" s="172">
        <f t="shared" si="8"/>
        <v>1.2636000000000001</v>
      </c>
      <c r="H592" s="173">
        <f>G592*'2-Calculator'!$G$23</f>
        <v>6855.0300000000007</v>
      </c>
      <c r="I592" s="194" t="s">
        <v>13</v>
      </c>
      <c r="J592" s="194" t="s">
        <v>12</v>
      </c>
      <c r="K592" s="195" t="s">
        <v>152</v>
      </c>
      <c r="L592" s="196" t="s">
        <v>159</v>
      </c>
      <c r="M592" s="258"/>
      <c r="O592" s="177"/>
      <c r="P592" s="165"/>
    </row>
    <row r="593" spans="1:16">
      <c r="A593" s="166" t="s">
        <v>873</v>
      </c>
      <c r="B593" s="167" t="s">
        <v>872</v>
      </c>
      <c r="C593" s="168">
        <v>3.1</v>
      </c>
      <c r="D593" s="169">
        <v>1.0306999999999999</v>
      </c>
      <c r="E593" s="170">
        <v>1.5236000000000001</v>
      </c>
      <c r="F593" s="171">
        <v>1</v>
      </c>
      <c r="G593" s="172">
        <f t="shared" si="8"/>
        <v>1.5236000000000001</v>
      </c>
      <c r="H593" s="173">
        <f>G593*'2-Calculator'!$G$23</f>
        <v>8265.5300000000007</v>
      </c>
      <c r="I593" s="174" t="s">
        <v>13</v>
      </c>
      <c r="J593" s="174" t="s">
        <v>12</v>
      </c>
      <c r="K593" s="175" t="s">
        <v>152</v>
      </c>
      <c r="L593" s="176" t="s">
        <v>159</v>
      </c>
      <c r="M593" s="258"/>
      <c r="O593" s="177"/>
      <c r="P593" s="165"/>
    </row>
    <row r="594" spans="1:16">
      <c r="A594" s="166" t="s">
        <v>874</v>
      </c>
      <c r="B594" s="167" t="s">
        <v>872</v>
      </c>
      <c r="C594" s="168">
        <v>5.97</v>
      </c>
      <c r="D594" s="169">
        <v>1.3657999999999999</v>
      </c>
      <c r="E594" s="170">
        <v>2.0190000000000001</v>
      </c>
      <c r="F594" s="171">
        <v>1</v>
      </c>
      <c r="G594" s="172">
        <f t="shared" si="8"/>
        <v>2.0190000000000001</v>
      </c>
      <c r="H594" s="173">
        <f>G594*'2-Calculator'!$G$23</f>
        <v>10953.075000000001</v>
      </c>
      <c r="I594" s="174" t="s">
        <v>13</v>
      </c>
      <c r="J594" s="174" t="s">
        <v>12</v>
      </c>
      <c r="K594" s="175" t="s">
        <v>152</v>
      </c>
      <c r="L594" s="176" t="s">
        <v>159</v>
      </c>
      <c r="M594" s="258"/>
      <c r="O594" s="177"/>
      <c r="P594" s="165"/>
    </row>
    <row r="595" spans="1:16">
      <c r="A595" s="178" t="s">
        <v>875</v>
      </c>
      <c r="B595" s="179" t="s">
        <v>872</v>
      </c>
      <c r="C595" s="180">
        <v>12.03</v>
      </c>
      <c r="D595" s="181">
        <v>2.5142000000000002</v>
      </c>
      <c r="E595" s="182">
        <v>3.7166000000000001</v>
      </c>
      <c r="F595" s="183">
        <v>1</v>
      </c>
      <c r="G595" s="182">
        <f t="shared" si="8"/>
        <v>3.7166000000000001</v>
      </c>
      <c r="H595" s="184">
        <f>G595*'2-Calculator'!$G$23</f>
        <v>20162.555</v>
      </c>
      <c r="I595" s="185" t="s">
        <v>13</v>
      </c>
      <c r="J595" s="185" t="s">
        <v>12</v>
      </c>
      <c r="K595" s="186" t="s">
        <v>152</v>
      </c>
      <c r="L595" s="187" t="s">
        <v>159</v>
      </c>
      <c r="M595" s="258"/>
      <c r="O595" s="177"/>
      <c r="P595" s="165"/>
    </row>
    <row r="596" spans="1:16">
      <c r="A596" s="188" t="s">
        <v>876</v>
      </c>
      <c r="B596" s="189" t="s">
        <v>877</v>
      </c>
      <c r="C596" s="190">
        <v>4.04</v>
      </c>
      <c r="D596" s="191">
        <v>0.94420000000000004</v>
      </c>
      <c r="E596" s="192">
        <v>1.3957999999999999</v>
      </c>
      <c r="F596" s="193">
        <v>1</v>
      </c>
      <c r="G596" s="172">
        <f t="shared" si="8"/>
        <v>1.3957999999999999</v>
      </c>
      <c r="H596" s="173">
        <f>G596*'2-Calculator'!$G$23</f>
        <v>7572.2149999999992</v>
      </c>
      <c r="I596" s="194" t="s">
        <v>13</v>
      </c>
      <c r="J596" s="194" t="s">
        <v>12</v>
      </c>
      <c r="K596" s="195" t="s">
        <v>152</v>
      </c>
      <c r="L596" s="196" t="s">
        <v>159</v>
      </c>
      <c r="M596" s="258"/>
      <c r="O596" s="177"/>
      <c r="P596" s="165"/>
    </row>
    <row r="597" spans="1:16">
      <c r="A597" s="166" t="s">
        <v>878</v>
      </c>
      <c r="B597" s="167" t="s">
        <v>877</v>
      </c>
      <c r="C597" s="168">
        <v>6.69</v>
      </c>
      <c r="D597" s="169">
        <v>1.1342000000000001</v>
      </c>
      <c r="E597" s="170">
        <v>1.6766000000000001</v>
      </c>
      <c r="F597" s="171">
        <v>1</v>
      </c>
      <c r="G597" s="172">
        <f t="shared" ref="G597:G660" si="9">ROUND(E597*F597,4)</f>
        <v>1.6766000000000001</v>
      </c>
      <c r="H597" s="173">
        <f>G597*'2-Calculator'!$G$23</f>
        <v>9095.5550000000003</v>
      </c>
      <c r="I597" s="174" t="s">
        <v>13</v>
      </c>
      <c r="J597" s="174" t="s">
        <v>12</v>
      </c>
      <c r="K597" s="175" t="s">
        <v>152</v>
      </c>
      <c r="L597" s="176" t="s">
        <v>159</v>
      </c>
      <c r="M597" s="258"/>
      <c r="O597" s="177"/>
      <c r="P597" s="165"/>
    </row>
    <row r="598" spans="1:16">
      <c r="A598" s="166" t="s">
        <v>879</v>
      </c>
      <c r="B598" s="167" t="s">
        <v>877</v>
      </c>
      <c r="C598" s="168">
        <v>11.07</v>
      </c>
      <c r="D598" s="169">
        <v>1.6518999999999999</v>
      </c>
      <c r="E598" s="170">
        <v>2.4419</v>
      </c>
      <c r="F598" s="171">
        <v>1</v>
      </c>
      <c r="G598" s="172">
        <f t="shared" si="9"/>
        <v>2.4419</v>
      </c>
      <c r="H598" s="173">
        <f>G598*'2-Calculator'!$G$23</f>
        <v>13247.307499999999</v>
      </c>
      <c r="I598" s="174" t="s">
        <v>13</v>
      </c>
      <c r="J598" s="174" t="s">
        <v>12</v>
      </c>
      <c r="K598" s="175" t="s">
        <v>152</v>
      </c>
      <c r="L598" s="176" t="s">
        <v>159</v>
      </c>
      <c r="M598" s="258"/>
      <c r="O598" s="177"/>
      <c r="P598" s="165"/>
    </row>
    <row r="599" spans="1:16">
      <c r="A599" s="178" t="s">
        <v>880</v>
      </c>
      <c r="B599" s="179" t="s">
        <v>877</v>
      </c>
      <c r="C599" s="180">
        <v>22.85</v>
      </c>
      <c r="D599" s="181">
        <v>3.9136000000000002</v>
      </c>
      <c r="E599" s="182">
        <v>5.7851999999999997</v>
      </c>
      <c r="F599" s="183">
        <v>1</v>
      </c>
      <c r="G599" s="182">
        <f t="shared" si="9"/>
        <v>5.7851999999999997</v>
      </c>
      <c r="H599" s="184">
        <f>G599*'2-Calculator'!$G$23</f>
        <v>31384.71</v>
      </c>
      <c r="I599" s="185" t="s">
        <v>13</v>
      </c>
      <c r="J599" s="185" t="s">
        <v>12</v>
      </c>
      <c r="K599" s="186" t="s">
        <v>152</v>
      </c>
      <c r="L599" s="187" t="s">
        <v>159</v>
      </c>
      <c r="M599" s="258"/>
      <c r="O599" s="177"/>
      <c r="P599" s="165"/>
    </row>
    <row r="600" spans="1:16">
      <c r="A600" s="188" t="s">
        <v>881</v>
      </c>
      <c r="B600" s="189" t="s">
        <v>882</v>
      </c>
      <c r="C600" s="190">
        <v>2.81</v>
      </c>
      <c r="D600" s="191">
        <v>0.99409999999999998</v>
      </c>
      <c r="E600" s="192">
        <v>1.4695</v>
      </c>
      <c r="F600" s="193">
        <v>1</v>
      </c>
      <c r="G600" s="172">
        <f t="shared" si="9"/>
        <v>1.4695</v>
      </c>
      <c r="H600" s="173">
        <f>G600*'2-Calculator'!$G$23</f>
        <v>7972.0375000000004</v>
      </c>
      <c r="I600" s="194" t="s">
        <v>13</v>
      </c>
      <c r="J600" s="194" t="s">
        <v>12</v>
      </c>
      <c r="K600" s="195" t="s">
        <v>152</v>
      </c>
      <c r="L600" s="196" t="s">
        <v>159</v>
      </c>
      <c r="M600" s="258"/>
      <c r="O600" s="177"/>
      <c r="P600" s="165"/>
    </row>
    <row r="601" spans="1:16">
      <c r="A601" s="166" t="s">
        <v>883</v>
      </c>
      <c r="B601" s="167" t="s">
        <v>882</v>
      </c>
      <c r="C601" s="168">
        <v>3.93</v>
      </c>
      <c r="D601" s="169">
        <v>1.2699</v>
      </c>
      <c r="E601" s="170">
        <v>1.8772</v>
      </c>
      <c r="F601" s="171">
        <v>1</v>
      </c>
      <c r="G601" s="172">
        <f t="shared" si="9"/>
        <v>1.8772</v>
      </c>
      <c r="H601" s="173">
        <f>G601*'2-Calculator'!$G$23</f>
        <v>10183.81</v>
      </c>
      <c r="I601" s="174" t="s">
        <v>13</v>
      </c>
      <c r="J601" s="174" t="s">
        <v>12</v>
      </c>
      <c r="K601" s="175" t="s">
        <v>152</v>
      </c>
      <c r="L601" s="176" t="s">
        <v>159</v>
      </c>
      <c r="M601" s="258"/>
      <c r="O601" s="177"/>
      <c r="P601" s="165"/>
    </row>
    <row r="602" spans="1:16">
      <c r="A602" s="166" t="s">
        <v>884</v>
      </c>
      <c r="B602" s="167" t="s">
        <v>882</v>
      </c>
      <c r="C602" s="168">
        <v>6.8</v>
      </c>
      <c r="D602" s="169">
        <v>1.6573</v>
      </c>
      <c r="E602" s="170">
        <v>2.4499</v>
      </c>
      <c r="F602" s="171">
        <v>1</v>
      </c>
      <c r="G602" s="172">
        <f t="shared" si="9"/>
        <v>2.4499</v>
      </c>
      <c r="H602" s="173">
        <f>G602*'2-Calculator'!$G$23</f>
        <v>13290.7075</v>
      </c>
      <c r="I602" s="174" t="s">
        <v>13</v>
      </c>
      <c r="J602" s="174" t="s">
        <v>12</v>
      </c>
      <c r="K602" s="175" t="s">
        <v>152</v>
      </c>
      <c r="L602" s="176" t="s">
        <v>159</v>
      </c>
      <c r="M602" s="258"/>
      <c r="O602" s="177"/>
      <c r="P602" s="165"/>
    </row>
    <row r="603" spans="1:16">
      <c r="A603" s="178" t="s">
        <v>885</v>
      </c>
      <c r="B603" s="179" t="s">
        <v>882</v>
      </c>
      <c r="C603" s="180">
        <v>12.46</v>
      </c>
      <c r="D603" s="181">
        <v>2.7296999999999998</v>
      </c>
      <c r="E603" s="182">
        <v>4.0351999999999997</v>
      </c>
      <c r="F603" s="183">
        <v>1</v>
      </c>
      <c r="G603" s="182">
        <f t="shared" si="9"/>
        <v>4.0351999999999997</v>
      </c>
      <c r="H603" s="184">
        <f>G603*'2-Calculator'!$G$23</f>
        <v>21890.959999999999</v>
      </c>
      <c r="I603" s="185" t="s">
        <v>13</v>
      </c>
      <c r="J603" s="185" t="s">
        <v>12</v>
      </c>
      <c r="K603" s="186" t="s">
        <v>152</v>
      </c>
      <c r="L603" s="187" t="s">
        <v>159</v>
      </c>
      <c r="M603" s="258"/>
      <c r="O603" s="177"/>
      <c r="P603" s="165"/>
    </row>
    <row r="604" spans="1:16">
      <c r="A604" s="188" t="s">
        <v>886</v>
      </c>
      <c r="B604" s="189" t="s">
        <v>887</v>
      </c>
      <c r="C604" s="190">
        <v>4.3</v>
      </c>
      <c r="D604" s="191">
        <v>0.89139999999999997</v>
      </c>
      <c r="E604" s="192">
        <v>1.3177000000000001</v>
      </c>
      <c r="F604" s="193">
        <v>1</v>
      </c>
      <c r="G604" s="172">
        <f t="shared" si="9"/>
        <v>1.3177000000000001</v>
      </c>
      <c r="H604" s="173">
        <f>G604*'2-Calculator'!$G$23</f>
        <v>7148.5225000000009</v>
      </c>
      <c r="I604" s="194" t="s">
        <v>13</v>
      </c>
      <c r="J604" s="194" t="s">
        <v>12</v>
      </c>
      <c r="K604" s="195" t="s">
        <v>152</v>
      </c>
      <c r="L604" s="196" t="s">
        <v>159</v>
      </c>
      <c r="M604" s="258"/>
      <c r="O604" s="177"/>
      <c r="P604" s="165"/>
    </row>
    <row r="605" spans="1:16">
      <c r="A605" s="166" t="s">
        <v>888</v>
      </c>
      <c r="B605" s="167" t="s">
        <v>887</v>
      </c>
      <c r="C605" s="168">
        <v>4.78</v>
      </c>
      <c r="D605" s="169">
        <v>0.91420000000000001</v>
      </c>
      <c r="E605" s="170">
        <v>1.3513999999999999</v>
      </c>
      <c r="F605" s="171">
        <v>1</v>
      </c>
      <c r="G605" s="172">
        <f t="shared" si="9"/>
        <v>1.3513999999999999</v>
      </c>
      <c r="H605" s="173">
        <f>G605*'2-Calculator'!$G$23</f>
        <v>7331.3449999999993</v>
      </c>
      <c r="I605" s="174" t="s">
        <v>13</v>
      </c>
      <c r="J605" s="174" t="s">
        <v>12</v>
      </c>
      <c r="K605" s="175" t="s">
        <v>152</v>
      </c>
      <c r="L605" s="176" t="s">
        <v>159</v>
      </c>
      <c r="M605" s="258"/>
      <c r="O605" s="177"/>
      <c r="P605" s="165"/>
    </row>
    <row r="606" spans="1:16">
      <c r="A606" s="166" t="s">
        <v>889</v>
      </c>
      <c r="B606" s="167" t="s">
        <v>887</v>
      </c>
      <c r="C606" s="168">
        <v>6.99</v>
      </c>
      <c r="D606" s="169">
        <v>1.1774</v>
      </c>
      <c r="E606" s="170">
        <v>1.7404999999999999</v>
      </c>
      <c r="F606" s="171">
        <v>1</v>
      </c>
      <c r="G606" s="172">
        <f t="shared" si="9"/>
        <v>1.7404999999999999</v>
      </c>
      <c r="H606" s="173">
        <f>G606*'2-Calculator'!$G$23</f>
        <v>9442.2124999999996</v>
      </c>
      <c r="I606" s="174" t="s">
        <v>13</v>
      </c>
      <c r="J606" s="174" t="s">
        <v>12</v>
      </c>
      <c r="K606" s="175" t="s">
        <v>152</v>
      </c>
      <c r="L606" s="176" t="s">
        <v>159</v>
      </c>
      <c r="M606" s="258"/>
      <c r="O606" s="177"/>
      <c r="P606" s="165"/>
    </row>
    <row r="607" spans="1:16">
      <c r="A607" s="178" t="s">
        <v>890</v>
      </c>
      <c r="B607" s="179" t="s">
        <v>887</v>
      </c>
      <c r="C607" s="180">
        <v>11.98</v>
      </c>
      <c r="D607" s="181">
        <v>2.2412999999999998</v>
      </c>
      <c r="E607" s="182">
        <v>3.3132000000000001</v>
      </c>
      <c r="F607" s="183">
        <v>1</v>
      </c>
      <c r="G607" s="182">
        <f t="shared" si="9"/>
        <v>3.3132000000000001</v>
      </c>
      <c r="H607" s="184">
        <f>G607*'2-Calculator'!$G$23</f>
        <v>17974.11</v>
      </c>
      <c r="I607" s="185" t="s">
        <v>13</v>
      </c>
      <c r="J607" s="185" t="s">
        <v>12</v>
      </c>
      <c r="K607" s="186" t="s">
        <v>152</v>
      </c>
      <c r="L607" s="187" t="s">
        <v>159</v>
      </c>
      <c r="M607" s="258"/>
      <c r="O607" s="177"/>
      <c r="P607" s="165"/>
    </row>
    <row r="608" spans="1:16">
      <c r="A608" s="188" t="s">
        <v>891</v>
      </c>
      <c r="B608" s="189" t="s">
        <v>892</v>
      </c>
      <c r="C608" s="190">
        <v>1.93</v>
      </c>
      <c r="D608" s="191">
        <v>0.66659999999999997</v>
      </c>
      <c r="E608" s="192">
        <v>0.98540000000000005</v>
      </c>
      <c r="F608" s="193">
        <v>1</v>
      </c>
      <c r="G608" s="172">
        <f t="shared" si="9"/>
        <v>0.98540000000000005</v>
      </c>
      <c r="H608" s="173">
        <f>G608*'2-Calculator'!$G$23</f>
        <v>5345.7950000000001</v>
      </c>
      <c r="I608" s="194" t="s">
        <v>13</v>
      </c>
      <c r="J608" s="194" t="s">
        <v>12</v>
      </c>
      <c r="K608" s="195" t="s">
        <v>152</v>
      </c>
      <c r="L608" s="196" t="s">
        <v>159</v>
      </c>
      <c r="M608" s="258"/>
      <c r="O608" s="177"/>
      <c r="P608" s="165"/>
    </row>
    <row r="609" spans="1:16">
      <c r="A609" s="166" t="s">
        <v>893</v>
      </c>
      <c r="B609" s="167" t="s">
        <v>892</v>
      </c>
      <c r="C609" s="168">
        <v>3.24</v>
      </c>
      <c r="D609" s="169">
        <v>1.1042000000000001</v>
      </c>
      <c r="E609" s="170">
        <v>1.6323000000000001</v>
      </c>
      <c r="F609" s="171">
        <v>1</v>
      </c>
      <c r="G609" s="172">
        <f t="shared" si="9"/>
        <v>1.6323000000000001</v>
      </c>
      <c r="H609" s="173">
        <f>G609*'2-Calculator'!$G$23</f>
        <v>8855.2275000000009</v>
      </c>
      <c r="I609" s="174" t="s">
        <v>13</v>
      </c>
      <c r="J609" s="174" t="s">
        <v>12</v>
      </c>
      <c r="K609" s="175" t="s">
        <v>152</v>
      </c>
      <c r="L609" s="176" t="s">
        <v>159</v>
      </c>
      <c r="M609" s="258"/>
      <c r="O609" s="177"/>
      <c r="P609" s="165"/>
    </row>
    <row r="610" spans="1:16">
      <c r="A610" s="166" t="s">
        <v>894</v>
      </c>
      <c r="B610" s="167" t="s">
        <v>892</v>
      </c>
      <c r="C610" s="168">
        <v>5.94</v>
      </c>
      <c r="D610" s="169">
        <v>1.5267999999999999</v>
      </c>
      <c r="E610" s="170">
        <v>2.2570000000000001</v>
      </c>
      <c r="F610" s="171">
        <v>1</v>
      </c>
      <c r="G610" s="172">
        <f t="shared" si="9"/>
        <v>2.2570000000000001</v>
      </c>
      <c r="H610" s="173">
        <f>G610*'2-Calculator'!$G$23</f>
        <v>12244.225</v>
      </c>
      <c r="I610" s="174" t="s">
        <v>13</v>
      </c>
      <c r="J610" s="174" t="s">
        <v>12</v>
      </c>
      <c r="K610" s="175" t="s">
        <v>152</v>
      </c>
      <c r="L610" s="176" t="s">
        <v>159</v>
      </c>
      <c r="M610" s="258"/>
      <c r="O610" s="177"/>
      <c r="P610" s="165"/>
    </row>
    <row r="611" spans="1:16">
      <c r="A611" s="178" t="s">
        <v>895</v>
      </c>
      <c r="B611" s="179" t="s">
        <v>892</v>
      </c>
      <c r="C611" s="180">
        <v>11.19</v>
      </c>
      <c r="D611" s="181">
        <v>2.5352999999999999</v>
      </c>
      <c r="E611" s="182">
        <v>3.7477999999999998</v>
      </c>
      <c r="F611" s="183">
        <v>1</v>
      </c>
      <c r="G611" s="182">
        <f t="shared" si="9"/>
        <v>3.7477999999999998</v>
      </c>
      <c r="H611" s="184">
        <f>G611*'2-Calculator'!$G$23</f>
        <v>20331.814999999999</v>
      </c>
      <c r="I611" s="185" t="s">
        <v>13</v>
      </c>
      <c r="J611" s="185" t="s">
        <v>12</v>
      </c>
      <c r="K611" s="186" t="s">
        <v>152</v>
      </c>
      <c r="L611" s="187" t="s">
        <v>159</v>
      </c>
      <c r="M611" s="258"/>
      <c r="O611" s="177"/>
      <c r="P611" s="165"/>
    </row>
    <row r="612" spans="1:16">
      <c r="A612" s="188" t="s">
        <v>896</v>
      </c>
      <c r="B612" s="189" t="s">
        <v>897</v>
      </c>
      <c r="C612" s="190">
        <v>2.4500000000000002</v>
      </c>
      <c r="D612" s="191">
        <v>0.66879999999999995</v>
      </c>
      <c r="E612" s="192">
        <v>0.98860000000000003</v>
      </c>
      <c r="F612" s="193">
        <v>1</v>
      </c>
      <c r="G612" s="172">
        <f t="shared" si="9"/>
        <v>0.98860000000000003</v>
      </c>
      <c r="H612" s="173">
        <f>G612*'2-Calculator'!$G$23</f>
        <v>5363.1549999999997</v>
      </c>
      <c r="I612" s="194" t="s">
        <v>13</v>
      </c>
      <c r="J612" s="194" t="s">
        <v>12</v>
      </c>
      <c r="K612" s="195" t="s">
        <v>152</v>
      </c>
      <c r="L612" s="196" t="s">
        <v>159</v>
      </c>
      <c r="M612" s="258"/>
      <c r="O612" s="177"/>
      <c r="P612" s="165"/>
    </row>
    <row r="613" spans="1:16">
      <c r="A613" s="166" t="s">
        <v>898</v>
      </c>
      <c r="B613" s="167" t="s">
        <v>897</v>
      </c>
      <c r="C613" s="168">
        <v>4.0599999999999996</v>
      </c>
      <c r="D613" s="169">
        <v>0.85540000000000005</v>
      </c>
      <c r="E613" s="170">
        <v>1.2645</v>
      </c>
      <c r="F613" s="171">
        <v>1</v>
      </c>
      <c r="G613" s="172">
        <f t="shared" si="9"/>
        <v>1.2645</v>
      </c>
      <c r="H613" s="173">
        <f>G613*'2-Calculator'!$G$23</f>
        <v>6859.9124999999995</v>
      </c>
      <c r="I613" s="174" t="s">
        <v>13</v>
      </c>
      <c r="J613" s="174" t="s">
        <v>12</v>
      </c>
      <c r="K613" s="175" t="s">
        <v>152</v>
      </c>
      <c r="L613" s="176" t="s">
        <v>159</v>
      </c>
      <c r="M613" s="258"/>
      <c r="O613" s="177"/>
      <c r="P613" s="165"/>
    </row>
    <row r="614" spans="1:16">
      <c r="A614" s="166" t="s">
        <v>899</v>
      </c>
      <c r="B614" s="167" t="s">
        <v>897</v>
      </c>
      <c r="C614" s="168">
        <v>6.86</v>
      </c>
      <c r="D614" s="169">
        <v>1.2032</v>
      </c>
      <c r="E614" s="170">
        <v>1.7786</v>
      </c>
      <c r="F614" s="171">
        <v>1</v>
      </c>
      <c r="G614" s="172">
        <f t="shared" si="9"/>
        <v>1.7786</v>
      </c>
      <c r="H614" s="173">
        <f>G614*'2-Calculator'!$G$23</f>
        <v>9648.9050000000007</v>
      </c>
      <c r="I614" s="174" t="s">
        <v>13</v>
      </c>
      <c r="J614" s="174" t="s">
        <v>12</v>
      </c>
      <c r="K614" s="175" t="s">
        <v>152</v>
      </c>
      <c r="L614" s="176" t="s">
        <v>159</v>
      </c>
      <c r="M614" s="258"/>
      <c r="O614" s="177"/>
      <c r="P614" s="165"/>
    </row>
    <row r="615" spans="1:16">
      <c r="A615" s="178" t="s">
        <v>900</v>
      </c>
      <c r="B615" s="179" t="s">
        <v>897</v>
      </c>
      <c r="C615" s="180">
        <v>12.21</v>
      </c>
      <c r="D615" s="181">
        <v>2.2416</v>
      </c>
      <c r="E615" s="182">
        <v>3.3136000000000001</v>
      </c>
      <c r="F615" s="183">
        <v>1</v>
      </c>
      <c r="G615" s="182">
        <f t="shared" si="9"/>
        <v>3.3136000000000001</v>
      </c>
      <c r="H615" s="184">
        <f>G615*'2-Calculator'!$G$23</f>
        <v>17976.28</v>
      </c>
      <c r="I615" s="185" t="s">
        <v>13</v>
      </c>
      <c r="J615" s="185" t="s">
        <v>12</v>
      </c>
      <c r="K615" s="186" t="s">
        <v>152</v>
      </c>
      <c r="L615" s="187" t="s">
        <v>159</v>
      </c>
      <c r="M615" s="258"/>
      <c r="O615" s="177"/>
      <c r="P615" s="165"/>
    </row>
    <row r="616" spans="1:16">
      <c r="A616" s="188" t="s">
        <v>901</v>
      </c>
      <c r="B616" s="189" t="s">
        <v>902</v>
      </c>
      <c r="C616" s="190">
        <v>2.96</v>
      </c>
      <c r="D616" s="191">
        <v>0.78039999999999998</v>
      </c>
      <c r="E616" s="192">
        <v>1.1536</v>
      </c>
      <c r="F616" s="193">
        <v>1</v>
      </c>
      <c r="G616" s="172">
        <f t="shared" si="9"/>
        <v>1.1536</v>
      </c>
      <c r="H616" s="173">
        <f>G616*'2-Calculator'!$G$23</f>
        <v>6258.28</v>
      </c>
      <c r="I616" s="194" t="s">
        <v>13</v>
      </c>
      <c r="J616" s="194" t="s">
        <v>12</v>
      </c>
      <c r="K616" s="195" t="s">
        <v>152</v>
      </c>
      <c r="L616" s="196" t="s">
        <v>159</v>
      </c>
      <c r="M616" s="258"/>
      <c r="O616" s="177"/>
      <c r="P616" s="165"/>
    </row>
    <row r="617" spans="1:16">
      <c r="A617" s="166" t="s">
        <v>903</v>
      </c>
      <c r="B617" s="167" t="s">
        <v>902</v>
      </c>
      <c r="C617" s="168">
        <v>4.88</v>
      </c>
      <c r="D617" s="169">
        <v>0.98440000000000005</v>
      </c>
      <c r="E617" s="170">
        <v>1.4552</v>
      </c>
      <c r="F617" s="171">
        <v>1</v>
      </c>
      <c r="G617" s="172">
        <f t="shared" si="9"/>
        <v>1.4552</v>
      </c>
      <c r="H617" s="173">
        <f>G617*'2-Calculator'!$G$23</f>
        <v>7894.46</v>
      </c>
      <c r="I617" s="174" t="s">
        <v>13</v>
      </c>
      <c r="J617" s="174" t="s">
        <v>12</v>
      </c>
      <c r="K617" s="175" t="s">
        <v>152</v>
      </c>
      <c r="L617" s="176" t="s">
        <v>159</v>
      </c>
      <c r="M617" s="258"/>
      <c r="O617" s="177"/>
      <c r="P617" s="165"/>
    </row>
    <row r="618" spans="1:16">
      <c r="A618" s="166" t="s">
        <v>904</v>
      </c>
      <c r="B618" s="167" t="s">
        <v>902</v>
      </c>
      <c r="C618" s="168">
        <v>8.42</v>
      </c>
      <c r="D618" s="169">
        <v>1.4035</v>
      </c>
      <c r="E618" s="170">
        <v>2.0747</v>
      </c>
      <c r="F618" s="171">
        <v>1</v>
      </c>
      <c r="G618" s="172">
        <f t="shared" si="9"/>
        <v>2.0747</v>
      </c>
      <c r="H618" s="173">
        <f>G618*'2-Calculator'!$G$23</f>
        <v>11255.247499999999</v>
      </c>
      <c r="I618" s="174" t="s">
        <v>13</v>
      </c>
      <c r="J618" s="174" t="s">
        <v>12</v>
      </c>
      <c r="K618" s="175" t="s">
        <v>152</v>
      </c>
      <c r="L618" s="176" t="s">
        <v>159</v>
      </c>
      <c r="M618" s="258"/>
      <c r="O618" s="177"/>
      <c r="P618" s="165"/>
    </row>
    <row r="619" spans="1:16">
      <c r="A619" s="178" t="s">
        <v>905</v>
      </c>
      <c r="B619" s="179" t="s">
        <v>902</v>
      </c>
      <c r="C619" s="180">
        <v>15.44</v>
      </c>
      <c r="D619" s="181">
        <v>2.7044999999999999</v>
      </c>
      <c r="E619" s="182">
        <v>3.9979</v>
      </c>
      <c r="F619" s="183">
        <v>1</v>
      </c>
      <c r="G619" s="182">
        <f t="shared" si="9"/>
        <v>3.9979</v>
      </c>
      <c r="H619" s="184">
        <f>G619*'2-Calculator'!$G$23</f>
        <v>21688.607499999998</v>
      </c>
      <c r="I619" s="185" t="s">
        <v>13</v>
      </c>
      <c r="J619" s="185" t="s">
        <v>12</v>
      </c>
      <c r="K619" s="186" t="s">
        <v>152</v>
      </c>
      <c r="L619" s="187" t="s">
        <v>159</v>
      </c>
      <c r="M619" s="258"/>
      <c r="O619" s="177"/>
      <c r="P619" s="165"/>
    </row>
    <row r="620" spans="1:16">
      <c r="A620" s="188" t="s">
        <v>906</v>
      </c>
      <c r="B620" s="189" t="s">
        <v>907</v>
      </c>
      <c r="C620" s="190">
        <v>2.2799999999999998</v>
      </c>
      <c r="D620" s="191">
        <v>0.84189999999999998</v>
      </c>
      <c r="E620" s="192">
        <v>1.2444999999999999</v>
      </c>
      <c r="F620" s="193">
        <v>1</v>
      </c>
      <c r="G620" s="172">
        <f t="shared" si="9"/>
        <v>1.2444999999999999</v>
      </c>
      <c r="H620" s="173">
        <f>G620*'2-Calculator'!$G$23</f>
        <v>6751.4124999999995</v>
      </c>
      <c r="I620" s="194" t="s">
        <v>13</v>
      </c>
      <c r="J620" s="194" t="s">
        <v>12</v>
      </c>
      <c r="K620" s="195" t="s">
        <v>152</v>
      </c>
      <c r="L620" s="196" t="s">
        <v>159</v>
      </c>
      <c r="M620" s="258"/>
      <c r="O620" s="177"/>
      <c r="P620" s="165"/>
    </row>
    <row r="621" spans="1:16">
      <c r="A621" s="166" t="s">
        <v>908</v>
      </c>
      <c r="B621" s="167" t="s">
        <v>907</v>
      </c>
      <c r="C621" s="168">
        <v>3.64</v>
      </c>
      <c r="D621" s="169">
        <v>1.0755999999999999</v>
      </c>
      <c r="E621" s="170">
        <v>1.59</v>
      </c>
      <c r="F621" s="171">
        <v>1</v>
      </c>
      <c r="G621" s="172">
        <f t="shared" si="9"/>
        <v>1.59</v>
      </c>
      <c r="H621" s="173">
        <f>G621*'2-Calculator'!$G$23</f>
        <v>8625.75</v>
      </c>
      <c r="I621" s="174" t="s">
        <v>13</v>
      </c>
      <c r="J621" s="174" t="s">
        <v>12</v>
      </c>
      <c r="K621" s="175" t="s">
        <v>152</v>
      </c>
      <c r="L621" s="176" t="s">
        <v>159</v>
      </c>
      <c r="M621" s="258"/>
      <c r="O621" s="177"/>
      <c r="P621" s="165"/>
    </row>
    <row r="622" spans="1:16">
      <c r="A622" s="166" t="s">
        <v>909</v>
      </c>
      <c r="B622" s="167" t="s">
        <v>907</v>
      </c>
      <c r="C622" s="168">
        <v>6.9</v>
      </c>
      <c r="D622" s="169">
        <v>1.5250999999999999</v>
      </c>
      <c r="E622" s="170">
        <v>2.2545000000000002</v>
      </c>
      <c r="F622" s="171">
        <v>1</v>
      </c>
      <c r="G622" s="172">
        <f t="shared" si="9"/>
        <v>2.2545000000000002</v>
      </c>
      <c r="H622" s="173">
        <f>G622*'2-Calculator'!$G$23</f>
        <v>12230.6625</v>
      </c>
      <c r="I622" s="174" t="s">
        <v>13</v>
      </c>
      <c r="J622" s="174" t="s">
        <v>12</v>
      </c>
      <c r="K622" s="175" t="s">
        <v>152</v>
      </c>
      <c r="L622" s="176" t="s">
        <v>159</v>
      </c>
      <c r="M622" s="258"/>
      <c r="O622" s="177"/>
      <c r="P622" s="165"/>
    </row>
    <row r="623" spans="1:16">
      <c r="A623" s="178" t="s">
        <v>910</v>
      </c>
      <c r="B623" s="179" t="s">
        <v>907</v>
      </c>
      <c r="C623" s="180">
        <v>13.09</v>
      </c>
      <c r="D623" s="181">
        <v>2.6981999999999999</v>
      </c>
      <c r="E623" s="182">
        <v>3.9885999999999999</v>
      </c>
      <c r="F623" s="183">
        <v>1</v>
      </c>
      <c r="G623" s="182">
        <f t="shared" si="9"/>
        <v>3.9885999999999999</v>
      </c>
      <c r="H623" s="184">
        <f>G623*'2-Calculator'!$G$23</f>
        <v>21638.154999999999</v>
      </c>
      <c r="I623" s="185" t="s">
        <v>13</v>
      </c>
      <c r="J623" s="185" t="s">
        <v>12</v>
      </c>
      <c r="K623" s="186" t="s">
        <v>152</v>
      </c>
      <c r="L623" s="187" t="s">
        <v>159</v>
      </c>
      <c r="M623" s="258"/>
      <c r="O623" s="177"/>
      <c r="P623" s="165"/>
    </row>
    <row r="624" spans="1:16">
      <c r="A624" s="188" t="s">
        <v>911</v>
      </c>
      <c r="B624" s="189" t="s">
        <v>912</v>
      </c>
      <c r="C624" s="190">
        <v>1.84</v>
      </c>
      <c r="D624" s="191">
        <v>1.3683000000000001</v>
      </c>
      <c r="E624" s="192">
        <v>2.0226999999999999</v>
      </c>
      <c r="F624" s="193">
        <v>1</v>
      </c>
      <c r="G624" s="172">
        <f t="shared" si="9"/>
        <v>2.0226999999999999</v>
      </c>
      <c r="H624" s="173">
        <f>G624*'2-Calculator'!$G$23</f>
        <v>10973.147499999999</v>
      </c>
      <c r="I624" s="194" t="s">
        <v>13</v>
      </c>
      <c r="J624" s="194" t="s">
        <v>12</v>
      </c>
      <c r="K624" s="195" t="s">
        <v>152</v>
      </c>
      <c r="L624" s="196" t="s">
        <v>159</v>
      </c>
      <c r="M624" s="258"/>
      <c r="O624" s="177"/>
      <c r="P624" s="165"/>
    </row>
    <row r="625" spans="1:16">
      <c r="A625" s="166" t="s">
        <v>913</v>
      </c>
      <c r="B625" s="167" t="s">
        <v>912</v>
      </c>
      <c r="C625" s="168">
        <v>3.17</v>
      </c>
      <c r="D625" s="169">
        <v>1.5773999999999999</v>
      </c>
      <c r="E625" s="170">
        <v>2.3317999999999999</v>
      </c>
      <c r="F625" s="171">
        <v>1</v>
      </c>
      <c r="G625" s="172">
        <f t="shared" si="9"/>
        <v>2.3317999999999999</v>
      </c>
      <c r="H625" s="173">
        <f>G625*'2-Calculator'!$G$23</f>
        <v>12650.014999999999</v>
      </c>
      <c r="I625" s="174" t="s">
        <v>13</v>
      </c>
      <c r="J625" s="174" t="s">
        <v>12</v>
      </c>
      <c r="K625" s="175" t="s">
        <v>152</v>
      </c>
      <c r="L625" s="176" t="s">
        <v>159</v>
      </c>
      <c r="M625" s="258"/>
      <c r="O625" s="177"/>
      <c r="P625" s="165"/>
    </row>
    <row r="626" spans="1:16">
      <c r="A626" s="166" t="s">
        <v>914</v>
      </c>
      <c r="B626" s="167" t="s">
        <v>912</v>
      </c>
      <c r="C626" s="168">
        <v>6.86</v>
      </c>
      <c r="D626" s="169">
        <v>2.0958000000000001</v>
      </c>
      <c r="E626" s="170">
        <v>3.0981000000000001</v>
      </c>
      <c r="F626" s="171">
        <v>1</v>
      </c>
      <c r="G626" s="172">
        <f t="shared" si="9"/>
        <v>3.0981000000000001</v>
      </c>
      <c r="H626" s="173">
        <f>G626*'2-Calculator'!$G$23</f>
        <v>16807.192500000001</v>
      </c>
      <c r="I626" s="174" t="s">
        <v>13</v>
      </c>
      <c r="J626" s="174" t="s">
        <v>12</v>
      </c>
      <c r="K626" s="175" t="s">
        <v>152</v>
      </c>
      <c r="L626" s="176" t="s">
        <v>159</v>
      </c>
      <c r="M626" s="258"/>
      <c r="O626" s="177"/>
      <c r="P626" s="165"/>
    </row>
    <row r="627" spans="1:16">
      <c r="A627" s="178" t="s">
        <v>915</v>
      </c>
      <c r="B627" s="179" t="s">
        <v>912</v>
      </c>
      <c r="C627" s="180">
        <v>13.33</v>
      </c>
      <c r="D627" s="181">
        <v>3.5651999999999999</v>
      </c>
      <c r="E627" s="182">
        <v>5.2702</v>
      </c>
      <c r="F627" s="183">
        <v>1</v>
      </c>
      <c r="G627" s="182">
        <f t="shared" si="9"/>
        <v>5.2702</v>
      </c>
      <c r="H627" s="184">
        <f>G627*'2-Calculator'!$G$23</f>
        <v>28590.834999999999</v>
      </c>
      <c r="I627" s="185" t="s">
        <v>13</v>
      </c>
      <c r="J627" s="185" t="s">
        <v>12</v>
      </c>
      <c r="K627" s="186" t="s">
        <v>152</v>
      </c>
      <c r="L627" s="187" t="s">
        <v>159</v>
      </c>
      <c r="M627" s="258"/>
      <c r="O627" s="177"/>
      <c r="P627" s="165"/>
    </row>
    <row r="628" spans="1:16">
      <c r="A628" s="188" t="s">
        <v>916</v>
      </c>
      <c r="B628" s="189" t="s">
        <v>917</v>
      </c>
      <c r="C628" s="190">
        <v>1.57</v>
      </c>
      <c r="D628" s="191">
        <v>1.4898</v>
      </c>
      <c r="E628" s="192">
        <v>2.2023000000000001</v>
      </c>
      <c r="F628" s="193">
        <v>1</v>
      </c>
      <c r="G628" s="172">
        <f t="shared" si="9"/>
        <v>2.2023000000000001</v>
      </c>
      <c r="H628" s="173">
        <f>G628*'2-Calculator'!$G$23</f>
        <v>11947.477500000001</v>
      </c>
      <c r="I628" s="194" t="s">
        <v>13</v>
      </c>
      <c r="J628" s="194" t="s">
        <v>12</v>
      </c>
      <c r="K628" s="195" t="s">
        <v>152</v>
      </c>
      <c r="L628" s="196" t="s">
        <v>159</v>
      </c>
      <c r="M628" s="258"/>
      <c r="O628" s="177"/>
      <c r="P628" s="165"/>
    </row>
    <row r="629" spans="1:16">
      <c r="A629" s="166" t="s">
        <v>918</v>
      </c>
      <c r="B629" s="167" t="s">
        <v>917</v>
      </c>
      <c r="C629" s="168">
        <v>2.09</v>
      </c>
      <c r="D629" s="169">
        <v>1.5752999999999999</v>
      </c>
      <c r="E629" s="170">
        <v>2.3287</v>
      </c>
      <c r="F629" s="171">
        <v>1</v>
      </c>
      <c r="G629" s="172">
        <f t="shared" si="9"/>
        <v>2.3287</v>
      </c>
      <c r="H629" s="173">
        <f>G629*'2-Calculator'!$G$23</f>
        <v>12633.1975</v>
      </c>
      <c r="I629" s="174" t="s">
        <v>13</v>
      </c>
      <c r="J629" s="174" t="s">
        <v>12</v>
      </c>
      <c r="K629" s="175" t="s">
        <v>152</v>
      </c>
      <c r="L629" s="176" t="s">
        <v>159</v>
      </c>
      <c r="M629" s="258"/>
      <c r="O629" s="177"/>
      <c r="P629" s="165"/>
    </row>
    <row r="630" spans="1:16">
      <c r="A630" s="166" t="s">
        <v>919</v>
      </c>
      <c r="B630" s="167" t="s">
        <v>917</v>
      </c>
      <c r="C630" s="168">
        <v>3.94</v>
      </c>
      <c r="D630" s="169">
        <v>1.9012</v>
      </c>
      <c r="E630" s="170">
        <v>2.8104</v>
      </c>
      <c r="F630" s="171">
        <v>1</v>
      </c>
      <c r="G630" s="172">
        <f t="shared" si="9"/>
        <v>2.8104</v>
      </c>
      <c r="H630" s="173">
        <f>G630*'2-Calculator'!$G$23</f>
        <v>15246.42</v>
      </c>
      <c r="I630" s="174" t="s">
        <v>13</v>
      </c>
      <c r="J630" s="174" t="s">
        <v>12</v>
      </c>
      <c r="K630" s="175" t="s">
        <v>152</v>
      </c>
      <c r="L630" s="176" t="s">
        <v>159</v>
      </c>
      <c r="M630" s="258"/>
      <c r="O630" s="177"/>
      <c r="P630" s="165"/>
    </row>
    <row r="631" spans="1:16">
      <c r="A631" s="178" t="s">
        <v>920</v>
      </c>
      <c r="B631" s="179" t="s">
        <v>917</v>
      </c>
      <c r="C631" s="180">
        <v>8.31</v>
      </c>
      <c r="D631" s="181">
        <v>2.7313999999999998</v>
      </c>
      <c r="E631" s="182">
        <v>4.0377000000000001</v>
      </c>
      <c r="F631" s="183">
        <v>1</v>
      </c>
      <c r="G631" s="182">
        <f t="shared" si="9"/>
        <v>4.0377000000000001</v>
      </c>
      <c r="H631" s="184">
        <f>G631*'2-Calculator'!$G$23</f>
        <v>21904.522499999999</v>
      </c>
      <c r="I631" s="185" t="s">
        <v>13</v>
      </c>
      <c r="J631" s="185" t="s">
        <v>12</v>
      </c>
      <c r="K631" s="186" t="s">
        <v>152</v>
      </c>
      <c r="L631" s="187" t="s">
        <v>159</v>
      </c>
      <c r="M631" s="258"/>
      <c r="O631" s="177"/>
      <c r="P631" s="165"/>
    </row>
    <row r="632" spans="1:16">
      <c r="A632" s="188" t="s">
        <v>921</v>
      </c>
      <c r="B632" s="189" t="s">
        <v>922</v>
      </c>
      <c r="C632" s="190">
        <v>2.64</v>
      </c>
      <c r="D632" s="191">
        <v>0.33289999999999997</v>
      </c>
      <c r="E632" s="192">
        <v>0.49209999999999998</v>
      </c>
      <c r="F632" s="193">
        <v>1</v>
      </c>
      <c r="G632" s="172">
        <f t="shared" si="9"/>
        <v>0.49209999999999998</v>
      </c>
      <c r="H632" s="173">
        <f>G632*'2-Calculator'!$G$23</f>
        <v>2669.6424999999999</v>
      </c>
      <c r="I632" s="194" t="s">
        <v>13</v>
      </c>
      <c r="J632" s="194" t="s">
        <v>12</v>
      </c>
      <c r="K632" s="195" t="s">
        <v>152</v>
      </c>
      <c r="L632" s="196" t="s">
        <v>159</v>
      </c>
      <c r="M632" s="258"/>
      <c r="O632" s="177"/>
      <c r="P632" s="165"/>
    </row>
    <row r="633" spans="1:16">
      <c r="A633" s="166" t="s">
        <v>923</v>
      </c>
      <c r="B633" s="167" t="s">
        <v>922</v>
      </c>
      <c r="C633" s="168">
        <v>3.14</v>
      </c>
      <c r="D633" s="169">
        <v>0.40139999999999998</v>
      </c>
      <c r="E633" s="170">
        <v>0.59340000000000004</v>
      </c>
      <c r="F633" s="171">
        <v>1</v>
      </c>
      <c r="G633" s="172">
        <f t="shared" si="9"/>
        <v>0.59340000000000004</v>
      </c>
      <c r="H633" s="173">
        <f>G633*'2-Calculator'!$G$23</f>
        <v>3219.1950000000002</v>
      </c>
      <c r="I633" s="174" t="s">
        <v>13</v>
      </c>
      <c r="J633" s="174" t="s">
        <v>12</v>
      </c>
      <c r="K633" s="175" t="s">
        <v>152</v>
      </c>
      <c r="L633" s="176" t="s">
        <v>159</v>
      </c>
      <c r="M633" s="258"/>
      <c r="O633" s="177"/>
      <c r="P633" s="165"/>
    </row>
    <row r="634" spans="1:16">
      <c r="A634" s="166" t="s">
        <v>924</v>
      </c>
      <c r="B634" s="167" t="s">
        <v>922</v>
      </c>
      <c r="C634" s="168">
        <v>4.29</v>
      </c>
      <c r="D634" s="169">
        <v>0.54330000000000001</v>
      </c>
      <c r="E634" s="170">
        <v>0.80310000000000004</v>
      </c>
      <c r="F634" s="171">
        <v>1</v>
      </c>
      <c r="G634" s="172">
        <f t="shared" si="9"/>
        <v>0.80310000000000004</v>
      </c>
      <c r="H634" s="173">
        <f>G634*'2-Calculator'!$G$23</f>
        <v>4356.8175000000001</v>
      </c>
      <c r="I634" s="174" t="s">
        <v>13</v>
      </c>
      <c r="J634" s="174" t="s">
        <v>12</v>
      </c>
      <c r="K634" s="175" t="s">
        <v>152</v>
      </c>
      <c r="L634" s="176" t="s">
        <v>159</v>
      </c>
      <c r="M634" s="258"/>
      <c r="O634" s="177"/>
      <c r="P634" s="165"/>
    </row>
    <row r="635" spans="1:16">
      <c r="A635" s="178" t="s">
        <v>925</v>
      </c>
      <c r="B635" s="179" t="s">
        <v>922</v>
      </c>
      <c r="C635" s="180">
        <v>6.57</v>
      </c>
      <c r="D635" s="181">
        <v>0.90529999999999999</v>
      </c>
      <c r="E635" s="182">
        <v>1.3383</v>
      </c>
      <c r="F635" s="183">
        <v>1</v>
      </c>
      <c r="G635" s="182">
        <f t="shared" si="9"/>
        <v>1.3383</v>
      </c>
      <c r="H635" s="184">
        <f>G635*'2-Calculator'!$G$23</f>
        <v>7260.2775000000001</v>
      </c>
      <c r="I635" s="185" t="s">
        <v>13</v>
      </c>
      <c r="J635" s="185" t="s">
        <v>12</v>
      </c>
      <c r="K635" s="186" t="s">
        <v>152</v>
      </c>
      <c r="L635" s="187" t="s">
        <v>159</v>
      </c>
      <c r="M635" s="258"/>
      <c r="O635" s="177"/>
      <c r="P635" s="165"/>
    </row>
    <row r="636" spans="1:16">
      <c r="A636" s="188" t="s">
        <v>926</v>
      </c>
      <c r="B636" s="189" t="s">
        <v>927</v>
      </c>
      <c r="C636" s="190">
        <v>3.07</v>
      </c>
      <c r="D636" s="191">
        <v>0.37730000000000002</v>
      </c>
      <c r="E636" s="192">
        <v>0.55769999999999997</v>
      </c>
      <c r="F636" s="193">
        <v>1</v>
      </c>
      <c r="G636" s="172">
        <f t="shared" si="9"/>
        <v>0.55769999999999997</v>
      </c>
      <c r="H636" s="173">
        <f>G636*'2-Calculator'!$G$23</f>
        <v>3025.5225</v>
      </c>
      <c r="I636" s="194" t="s">
        <v>13</v>
      </c>
      <c r="J636" s="194" t="s">
        <v>12</v>
      </c>
      <c r="K636" s="195" t="s">
        <v>152</v>
      </c>
      <c r="L636" s="196" t="s">
        <v>159</v>
      </c>
      <c r="M636" s="258"/>
      <c r="O636" s="177"/>
      <c r="P636" s="165"/>
    </row>
    <row r="637" spans="1:16">
      <c r="A637" s="166" t="s">
        <v>928</v>
      </c>
      <c r="B637" s="167" t="s">
        <v>927</v>
      </c>
      <c r="C637" s="168">
        <v>3.44</v>
      </c>
      <c r="D637" s="169">
        <v>0.45129999999999998</v>
      </c>
      <c r="E637" s="170">
        <v>0.66710000000000003</v>
      </c>
      <c r="F637" s="171">
        <v>1</v>
      </c>
      <c r="G637" s="172">
        <f t="shared" si="9"/>
        <v>0.66710000000000003</v>
      </c>
      <c r="H637" s="173">
        <f>G637*'2-Calculator'!$G$23</f>
        <v>3619.0174999999999</v>
      </c>
      <c r="I637" s="174" t="s">
        <v>13</v>
      </c>
      <c r="J637" s="174" t="s">
        <v>12</v>
      </c>
      <c r="K637" s="175" t="s">
        <v>152</v>
      </c>
      <c r="L637" s="176" t="s">
        <v>159</v>
      </c>
      <c r="M637" s="258"/>
      <c r="O637" s="177"/>
      <c r="P637" s="165"/>
    </row>
    <row r="638" spans="1:16">
      <c r="A638" s="166" t="s">
        <v>929</v>
      </c>
      <c r="B638" s="167" t="s">
        <v>927</v>
      </c>
      <c r="C638" s="168">
        <v>4.26</v>
      </c>
      <c r="D638" s="169">
        <v>0.56869999999999998</v>
      </c>
      <c r="E638" s="170">
        <v>0.8407</v>
      </c>
      <c r="F638" s="171">
        <v>1</v>
      </c>
      <c r="G638" s="172">
        <f t="shared" si="9"/>
        <v>0.8407</v>
      </c>
      <c r="H638" s="173">
        <f>G638*'2-Calculator'!$G$23</f>
        <v>4560.7974999999997</v>
      </c>
      <c r="I638" s="174" t="s">
        <v>13</v>
      </c>
      <c r="J638" s="174" t="s">
        <v>12</v>
      </c>
      <c r="K638" s="175" t="s">
        <v>152</v>
      </c>
      <c r="L638" s="176" t="s">
        <v>159</v>
      </c>
      <c r="M638" s="258"/>
      <c r="O638" s="177"/>
      <c r="P638" s="165"/>
    </row>
    <row r="639" spans="1:16">
      <c r="A639" s="178" t="s">
        <v>930</v>
      </c>
      <c r="B639" s="179" t="s">
        <v>927</v>
      </c>
      <c r="C639" s="180">
        <v>7.97</v>
      </c>
      <c r="D639" s="181">
        <v>1.1173</v>
      </c>
      <c r="E639" s="182">
        <v>1.6516</v>
      </c>
      <c r="F639" s="183">
        <v>1</v>
      </c>
      <c r="G639" s="182">
        <f t="shared" si="9"/>
        <v>1.6516</v>
      </c>
      <c r="H639" s="184">
        <f>G639*'2-Calculator'!$G$23</f>
        <v>8959.93</v>
      </c>
      <c r="I639" s="185" t="s">
        <v>13</v>
      </c>
      <c r="J639" s="185" t="s">
        <v>12</v>
      </c>
      <c r="K639" s="186" t="s">
        <v>152</v>
      </c>
      <c r="L639" s="187" t="s">
        <v>159</v>
      </c>
      <c r="M639" s="258"/>
      <c r="O639" s="177"/>
      <c r="P639" s="165"/>
    </row>
    <row r="640" spans="1:16">
      <c r="A640" s="188" t="s">
        <v>931</v>
      </c>
      <c r="B640" s="189" t="s">
        <v>932</v>
      </c>
      <c r="C640" s="190">
        <v>2.5</v>
      </c>
      <c r="D640" s="191">
        <v>0.38140000000000002</v>
      </c>
      <c r="E640" s="192">
        <v>0.56379999999999997</v>
      </c>
      <c r="F640" s="193">
        <v>1</v>
      </c>
      <c r="G640" s="172">
        <f t="shared" si="9"/>
        <v>0.56379999999999997</v>
      </c>
      <c r="H640" s="173">
        <f>G640*'2-Calculator'!$G$23</f>
        <v>3058.6149999999998</v>
      </c>
      <c r="I640" s="194" t="s">
        <v>13</v>
      </c>
      <c r="J640" s="194" t="s">
        <v>12</v>
      </c>
      <c r="K640" s="195" t="s">
        <v>152</v>
      </c>
      <c r="L640" s="196" t="s">
        <v>159</v>
      </c>
      <c r="M640" s="258"/>
      <c r="O640" s="177"/>
      <c r="P640" s="165"/>
    </row>
    <row r="641" spans="1:16">
      <c r="A641" s="166" t="s">
        <v>933</v>
      </c>
      <c r="B641" s="167" t="s">
        <v>932</v>
      </c>
      <c r="C641" s="168">
        <v>3.36</v>
      </c>
      <c r="D641" s="169">
        <v>0.48780000000000001</v>
      </c>
      <c r="E641" s="170">
        <v>0.72109999999999996</v>
      </c>
      <c r="F641" s="171">
        <v>1</v>
      </c>
      <c r="G641" s="172">
        <f t="shared" si="9"/>
        <v>0.72109999999999996</v>
      </c>
      <c r="H641" s="173">
        <f>G641*'2-Calculator'!$G$23</f>
        <v>3911.9674999999997</v>
      </c>
      <c r="I641" s="174" t="s">
        <v>13</v>
      </c>
      <c r="J641" s="174" t="s">
        <v>12</v>
      </c>
      <c r="K641" s="175" t="s">
        <v>152</v>
      </c>
      <c r="L641" s="176" t="s">
        <v>159</v>
      </c>
      <c r="M641" s="258"/>
      <c r="O641" s="177"/>
      <c r="P641" s="165"/>
    </row>
    <row r="642" spans="1:16">
      <c r="A642" s="166" t="s">
        <v>934</v>
      </c>
      <c r="B642" s="167" t="s">
        <v>932</v>
      </c>
      <c r="C642" s="168">
        <v>4.47</v>
      </c>
      <c r="D642" s="169">
        <v>0.63380000000000003</v>
      </c>
      <c r="E642" s="170">
        <v>0.93689999999999996</v>
      </c>
      <c r="F642" s="171">
        <v>1</v>
      </c>
      <c r="G642" s="172">
        <f t="shared" si="9"/>
        <v>0.93689999999999996</v>
      </c>
      <c r="H642" s="173">
        <f>G642*'2-Calculator'!$G$23</f>
        <v>5082.6824999999999</v>
      </c>
      <c r="I642" s="174" t="s">
        <v>13</v>
      </c>
      <c r="J642" s="174" t="s">
        <v>12</v>
      </c>
      <c r="K642" s="175" t="s">
        <v>152</v>
      </c>
      <c r="L642" s="176" t="s">
        <v>159</v>
      </c>
      <c r="M642" s="258"/>
      <c r="O642" s="177"/>
      <c r="P642" s="165"/>
    </row>
    <row r="643" spans="1:16">
      <c r="A643" s="178" t="s">
        <v>935</v>
      </c>
      <c r="B643" s="179" t="s">
        <v>932</v>
      </c>
      <c r="C643" s="180">
        <v>7.87</v>
      </c>
      <c r="D643" s="181">
        <v>1.157</v>
      </c>
      <c r="E643" s="182">
        <v>1.7102999999999999</v>
      </c>
      <c r="F643" s="183">
        <v>1</v>
      </c>
      <c r="G643" s="182">
        <f t="shared" si="9"/>
        <v>1.7102999999999999</v>
      </c>
      <c r="H643" s="184">
        <f>G643*'2-Calculator'!$G$23</f>
        <v>9278.3775000000005</v>
      </c>
      <c r="I643" s="185" t="s">
        <v>13</v>
      </c>
      <c r="J643" s="185" t="s">
        <v>12</v>
      </c>
      <c r="K643" s="186" t="s">
        <v>152</v>
      </c>
      <c r="L643" s="187" t="s">
        <v>159</v>
      </c>
      <c r="M643" s="258"/>
      <c r="O643" s="177"/>
      <c r="P643" s="165"/>
    </row>
    <row r="644" spans="1:16">
      <c r="A644" s="188" t="s">
        <v>936</v>
      </c>
      <c r="B644" s="189" t="s">
        <v>937</v>
      </c>
      <c r="C644" s="190">
        <v>3.14</v>
      </c>
      <c r="D644" s="191">
        <v>0.63849999999999996</v>
      </c>
      <c r="E644" s="192">
        <v>0.94389999999999996</v>
      </c>
      <c r="F644" s="193">
        <v>1</v>
      </c>
      <c r="G644" s="172">
        <f t="shared" si="9"/>
        <v>0.94389999999999996</v>
      </c>
      <c r="H644" s="173">
        <f>G644*'2-Calculator'!$G$23</f>
        <v>5120.6574999999993</v>
      </c>
      <c r="I644" s="194" t="s">
        <v>13</v>
      </c>
      <c r="J644" s="194" t="s">
        <v>12</v>
      </c>
      <c r="K644" s="195" t="s">
        <v>152</v>
      </c>
      <c r="L644" s="196" t="s">
        <v>159</v>
      </c>
      <c r="M644" s="258"/>
      <c r="O644" s="177"/>
      <c r="P644" s="165"/>
    </row>
    <row r="645" spans="1:16">
      <c r="A645" s="166" t="s">
        <v>938</v>
      </c>
      <c r="B645" s="167" t="s">
        <v>937</v>
      </c>
      <c r="C645" s="168">
        <v>4.47</v>
      </c>
      <c r="D645" s="169">
        <v>0.68179999999999996</v>
      </c>
      <c r="E645" s="170">
        <v>1.0079</v>
      </c>
      <c r="F645" s="171">
        <v>1</v>
      </c>
      <c r="G645" s="172">
        <f t="shared" si="9"/>
        <v>1.0079</v>
      </c>
      <c r="H645" s="173">
        <f>G645*'2-Calculator'!$G$23</f>
        <v>5467.8575000000001</v>
      </c>
      <c r="I645" s="174" t="s">
        <v>13</v>
      </c>
      <c r="J645" s="174" t="s">
        <v>12</v>
      </c>
      <c r="K645" s="175" t="s">
        <v>152</v>
      </c>
      <c r="L645" s="176" t="s">
        <v>159</v>
      </c>
      <c r="M645" s="258"/>
      <c r="O645" s="177"/>
      <c r="P645" s="165"/>
    </row>
    <row r="646" spans="1:16">
      <c r="A646" s="166" t="s">
        <v>939</v>
      </c>
      <c r="B646" s="167" t="s">
        <v>937</v>
      </c>
      <c r="C646" s="168">
        <v>6.85</v>
      </c>
      <c r="D646" s="169">
        <v>0.95089999999999997</v>
      </c>
      <c r="E646" s="170">
        <v>1.4056999999999999</v>
      </c>
      <c r="F646" s="171">
        <v>1</v>
      </c>
      <c r="G646" s="172">
        <f t="shared" si="9"/>
        <v>1.4056999999999999</v>
      </c>
      <c r="H646" s="173">
        <f>G646*'2-Calculator'!$G$23</f>
        <v>7625.9224999999997</v>
      </c>
      <c r="I646" s="174" t="s">
        <v>13</v>
      </c>
      <c r="J646" s="174" t="s">
        <v>12</v>
      </c>
      <c r="K646" s="175" t="s">
        <v>152</v>
      </c>
      <c r="L646" s="176" t="s">
        <v>159</v>
      </c>
      <c r="M646" s="258"/>
      <c r="O646" s="177"/>
      <c r="P646" s="165"/>
    </row>
    <row r="647" spans="1:16">
      <c r="A647" s="178" t="s">
        <v>940</v>
      </c>
      <c r="B647" s="179" t="s">
        <v>937</v>
      </c>
      <c r="C647" s="180">
        <v>10.97</v>
      </c>
      <c r="D647" s="181">
        <v>1.4964999999999999</v>
      </c>
      <c r="E647" s="182">
        <v>2.2122000000000002</v>
      </c>
      <c r="F647" s="183">
        <v>1</v>
      </c>
      <c r="G647" s="182">
        <f t="shared" si="9"/>
        <v>2.2122000000000002</v>
      </c>
      <c r="H647" s="184">
        <f>G647*'2-Calculator'!$G$23</f>
        <v>12001.185000000001</v>
      </c>
      <c r="I647" s="185" t="s">
        <v>13</v>
      </c>
      <c r="J647" s="185" t="s">
        <v>12</v>
      </c>
      <c r="K647" s="186" t="s">
        <v>152</v>
      </c>
      <c r="L647" s="187" t="s">
        <v>159</v>
      </c>
      <c r="M647" s="258"/>
      <c r="O647" s="177"/>
      <c r="P647" s="165"/>
    </row>
    <row r="648" spans="1:16">
      <c r="A648" s="188" t="s">
        <v>941</v>
      </c>
      <c r="B648" s="189" t="s">
        <v>942</v>
      </c>
      <c r="C648" s="190">
        <v>3.8</v>
      </c>
      <c r="D648" s="191">
        <v>0.53</v>
      </c>
      <c r="E648" s="192">
        <v>0.78349999999999997</v>
      </c>
      <c r="F648" s="193">
        <v>1</v>
      </c>
      <c r="G648" s="172">
        <f t="shared" si="9"/>
        <v>0.78349999999999997</v>
      </c>
      <c r="H648" s="173">
        <f>G648*'2-Calculator'!$G$23</f>
        <v>4250.4875000000002</v>
      </c>
      <c r="I648" s="194" t="s">
        <v>13</v>
      </c>
      <c r="J648" s="194" t="s">
        <v>12</v>
      </c>
      <c r="K648" s="195" t="s">
        <v>152</v>
      </c>
      <c r="L648" s="196" t="s">
        <v>159</v>
      </c>
      <c r="M648" s="258"/>
      <c r="O648" s="177"/>
      <c r="P648" s="165"/>
    </row>
    <row r="649" spans="1:16">
      <c r="A649" s="166" t="s">
        <v>943</v>
      </c>
      <c r="B649" s="167" t="s">
        <v>942</v>
      </c>
      <c r="C649" s="168">
        <v>4.82</v>
      </c>
      <c r="D649" s="169">
        <v>0.6361</v>
      </c>
      <c r="E649" s="170">
        <v>0.94030000000000002</v>
      </c>
      <c r="F649" s="171">
        <v>1</v>
      </c>
      <c r="G649" s="172">
        <f t="shared" si="9"/>
        <v>0.94030000000000002</v>
      </c>
      <c r="H649" s="173">
        <f>G649*'2-Calculator'!$G$23</f>
        <v>5101.1275000000005</v>
      </c>
      <c r="I649" s="174" t="s">
        <v>13</v>
      </c>
      <c r="J649" s="174" t="s">
        <v>12</v>
      </c>
      <c r="K649" s="175" t="s">
        <v>152</v>
      </c>
      <c r="L649" s="176" t="s">
        <v>159</v>
      </c>
      <c r="M649" s="258"/>
      <c r="O649" s="177"/>
      <c r="P649" s="165"/>
    </row>
    <row r="650" spans="1:16">
      <c r="A650" s="166" t="s">
        <v>944</v>
      </c>
      <c r="B650" s="167" t="s">
        <v>942</v>
      </c>
      <c r="C650" s="168">
        <v>6.76</v>
      </c>
      <c r="D650" s="169">
        <v>0.85529999999999995</v>
      </c>
      <c r="E650" s="170">
        <v>1.2643</v>
      </c>
      <c r="F650" s="171">
        <v>1</v>
      </c>
      <c r="G650" s="172">
        <f t="shared" si="9"/>
        <v>1.2643</v>
      </c>
      <c r="H650" s="173">
        <f>G650*'2-Calculator'!$G$23</f>
        <v>6858.8275000000003</v>
      </c>
      <c r="I650" s="174" t="s">
        <v>13</v>
      </c>
      <c r="J650" s="174" t="s">
        <v>12</v>
      </c>
      <c r="K650" s="175" t="s">
        <v>152</v>
      </c>
      <c r="L650" s="176" t="s">
        <v>159</v>
      </c>
      <c r="M650" s="258"/>
      <c r="O650" s="177"/>
      <c r="P650" s="165"/>
    </row>
    <row r="651" spans="1:16">
      <c r="A651" s="178" t="s">
        <v>945</v>
      </c>
      <c r="B651" s="179" t="s">
        <v>942</v>
      </c>
      <c r="C651" s="180">
        <v>11.26</v>
      </c>
      <c r="D651" s="181">
        <v>1.4455</v>
      </c>
      <c r="E651" s="182">
        <v>2.1368</v>
      </c>
      <c r="F651" s="183">
        <v>1</v>
      </c>
      <c r="G651" s="182">
        <f t="shared" si="9"/>
        <v>2.1368</v>
      </c>
      <c r="H651" s="184">
        <f>G651*'2-Calculator'!$G$23</f>
        <v>11592.14</v>
      </c>
      <c r="I651" s="185" t="s">
        <v>13</v>
      </c>
      <c r="J651" s="185" t="s">
        <v>12</v>
      </c>
      <c r="K651" s="186" t="s">
        <v>152</v>
      </c>
      <c r="L651" s="187" t="s">
        <v>159</v>
      </c>
      <c r="M651" s="258"/>
      <c r="O651" s="177"/>
      <c r="P651" s="165"/>
    </row>
    <row r="652" spans="1:16">
      <c r="A652" s="188" t="s">
        <v>946</v>
      </c>
      <c r="B652" s="189" t="s">
        <v>947</v>
      </c>
      <c r="C652" s="190">
        <v>2.97</v>
      </c>
      <c r="D652" s="191">
        <v>0.49759999999999999</v>
      </c>
      <c r="E652" s="192">
        <v>0.73560000000000003</v>
      </c>
      <c r="F652" s="193">
        <v>1</v>
      </c>
      <c r="G652" s="172">
        <f t="shared" si="9"/>
        <v>0.73560000000000003</v>
      </c>
      <c r="H652" s="173">
        <f>G652*'2-Calculator'!$G$23</f>
        <v>3990.63</v>
      </c>
      <c r="I652" s="194" t="s">
        <v>13</v>
      </c>
      <c r="J652" s="194" t="s">
        <v>12</v>
      </c>
      <c r="K652" s="195" t="s">
        <v>152</v>
      </c>
      <c r="L652" s="196" t="s">
        <v>159</v>
      </c>
      <c r="M652" s="258"/>
      <c r="O652" s="177"/>
      <c r="P652" s="165"/>
    </row>
    <row r="653" spans="1:16">
      <c r="A653" s="166" t="s">
        <v>948</v>
      </c>
      <c r="B653" s="167" t="s">
        <v>947</v>
      </c>
      <c r="C653" s="168">
        <v>3.88</v>
      </c>
      <c r="D653" s="169">
        <v>0.63719999999999999</v>
      </c>
      <c r="E653" s="170">
        <v>0.94189999999999996</v>
      </c>
      <c r="F653" s="171">
        <v>1</v>
      </c>
      <c r="G653" s="172">
        <f t="shared" si="9"/>
        <v>0.94189999999999996</v>
      </c>
      <c r="H653" s="173">
        <f>G653*'2-Calculator'!$G$23</f>
        <v>5109.8074999999999</v>
      </c>
      <c r="I653" s="174" t="s">
        <v>13</v>
      </c>
      <c r="J653" s="174" t="s">
        <v>12</v>
      </c>
      <c r="K653" s="175" t="s">
        <v>152</v>
      </c>
      <c r="L653" s="176" t="s">
        <v>159</v>
      </c>
      <c r="M653" s="258"/>
      <c r="O653" s="177"/>
      <c r="P653" s="165"/>
    </row>
    <row r="654" spans="1:16">
      <c r="A654" s="166" t="s">
        <v>949</v>
      </c>
      <c r="B654" s="167" t="s">
        <v>947</v>
      </c>
      <c r="C654" s="168">
        <v>6.08</v>
      </c>
      <c r="D654" s="169">
        <v>0.88029999999999997</v>
      </c>
      <c r="E654" s="170">
        <v>1.3012999999999999</v>
      </c>
      <c r="F654" s="171">
        <v>1</v>
      </c>
      <c r="G654" s="172">
        <f t="shared" si="9"/>
        <v>1.3012999999999999</v>
      </c>
      <c r="H654" s="173">
        <f>G654*'2-Calculator'!$G$23</f>
        <v>7059.5524999999998</v>
      </c>
      <c r="I654" s="174" t="s">
        <v>13</v>
      </c>
      <c r="J654" s="174" t="s">
        <v>12</v>
      </c>
      <c r="K654" s="175" t="s">
        <v>152</v>
      </c>
      <c r="L654" s="176" t="s">
        <v>159</v>
      </c>
      <c r="M654" s="258"/>
      <c r="O654" s="177"/>
      <c r="P654" s="165"/>
    </row>
    <row r="655" spans="1:16">
      <c r="A655" s="178" t="s">
        <v>950</v>
      </c>
      <c r="B655" s="179" t="s">
        <v>947</v>
      </c>
      <c r="C655" s="180">
        <v>11.62</v>
      </c>
      <c r="D655" s="181">
        <v>1.8342000000000001</v>
      </c>
      <c r="E655" s="182">
        <v>2.7113999999999998</v>
      </c>
      <c r="F655" s="183">
        <v>1</v>
      </c>
      <c r="G655" s="182">
        <f t="shared" si="9"/>
        <v>2.7113999999999998</v>
      </c>
      <c r="H655" s="184">
        <f>G655*'2-Calculator'!$G$23</f>
        <v>14709.344999999999</v>
      </c>
      <c r="I655" s="185" t="s">
        <v>13</v>
      </c>
      <c r="J655" s="185" t="s">
        <v>12</v>
      </c>
      <c r="K655" s="186" t="s">
        <v>152</v>
      </c>
      <c r="L655" s="187" t="s">
        <v>159</v>
      </c>
      <c r="M655" s="258"/>
      <c r="O655" s="177"/>
      <c r="P655" s="165"/>
    </row>
    <row r="656" spans="1:16">
      <c r="A656" s="188" t="s">
        <v>951</v>
      </c>
      <c r="B656" s="189" t="s">
        <v>952</v>
      </c>
      <c r="C656" s="190">
        <v>3.13</v>
      </c>
      <c r="D656" s="191">
        <v>0.46899999999999997</v>
      </c>
      <c r="E656" s="192">
        <v>0.69330000000000003</v>
      </c>
      <c r="F656" s="193">
        <v>1</v>
      </c>
      <c r="G656" s="172">
        <f t="shared" si="9"/>
        <v>0.69330000000000003</v>
      </c>
      <c r="H656" s="173">
        <f>G656*'2-Calculator'!$G$23</f>
        <v>3761.1525000000001</v>
      </c>
      <c r="I656" s="194" t="s">
        <v>13</v>
      </c>
      <c r="J656" s="194" t="s">
        <v>12</v>
      </c>
      <c r="K656" s="195" t="s">
        <v>152</v>
      </c>
      <c r="L656" s="196" t="s">
        <v>159</v>
      </c>
      <c r="M656" s="258"/>
      <c r="O656" s="177"/>
      <c r="P656" s="165"/>
    </row>
    <row r="657" spans="1:16">
      <c r="A657" s="166" t="s">
        <v>953</v>
      </c>
      <c r="B657" s="167" t="s">
        <v>952</v>
      </c>
      <c r="C657" s="168">
        <v>3.68</v>
      </c>
      <c r="D657" s="169">
        <v>0.55230000000000001</v>
      </c>
      <c r="E657" s="170">
        <v>0.81640000000000001</v>
      </c>
      <c r="F657" s="171">
        <v>1</v>
      </c>
      <c r="G657" s="172">
        <f t="shared" si="9"/>
        <v>0.81640000000000001</v>
      </c>
      <c r="H657" s="173">
        <f>G657*'2-Calculator'!$G$23</f>
        <v>4428.97</v>
      </c>
      <c r="I657" s="174" t="s">
        <v>13</v>
      </c>
      <c r="J657" s="174" t="s">
        <v>12</v>
      </c>
      <c r="K657" s="175" t="s">
        <v>152</v>
      </c>
      <c r="L657" s="176" t="s">
        <v>159</v>
      </c>
      <c r="M657" s="258"/>
      <c r="O657" s="177"/>
      <c r="P657" s="165"/>
    </row>
    <row r="658" spans="1:16">
      <c r="A658" s="166" t="s">
        <v>954</v>
      </c>
      <c r="B658" s="167" t="s">
        <v>952</v>
      </c>
      <c r="C658" s="168">
        <v>4.7699999999999996</v>
      </c>
      <c r="D658" s="169">
        <v>0.71150000000000002</v>
      </c>
      <c r="E658" s="170">
        <v>1.0518000000000001</v>
      </c>
      <c r="F658" s="171">
        <v>1</v>
      </c>
      <c r="G658" s="172">
        <f t="shared" si="9"/>
        <v>1.0518000000000001</v>
      </c>
      <c r="H658" s="173">
        <f>G658*'2-Calculator'!$G$23</f>
        <v>5706.0150000000003</v>
      </c>
      <c r="I658" s="174" t="s">
        <v>13</v>
      </c>
      <c r="J658" s="174" t="s">
        <v>12</v>
      </c>
      <c r="K658" s="175" t="s">
        <v>152</v>
      </c>
      <c r="L658" s="176" t="s">
        <v>159</v>
      </c>
      <c r="M658" s="258"/>
      <c r="O658" s="177"/>
      <c r="P658" s="165"/>
    </row>
    <row r="659" spans="1:16">
      <c r="A659" s="178" t="s">
        <v>955</v>
      </c>
      <c r="B659" s="179" t="s">
        <v>952</v>
      </c>
      <c r="C659" s="180">
        <v>8.9</v>
      </c>
      <c r="D659" s="181">
        <v>1.3129999999999999</v>
      </c>
      <c r="E659" s="182">
        <v>1.9409000000000001</v>
      </c>
      <c r="F659" s="183">
        <v>1</v>
      </c>
      <c r="G659" s="182">
        <f t="shared" si="9"/>
        <v>1.9409000000000001</v>
      </c>
      <c r="H659" s="184">
        <f>G659*'2-Calculator'!$G$23</f>
        <v>10529.3825</v>
      </c>
      <c r="I659" s="185" t="s">
        <v>13</v>
      </c>
      <c r="J659" s="185" t="s">
        <v>12</v>
      </c>
      <c r="K659" s="186" t="s">
        <v>152</v>
      </c>
      <c r="L659" s="187" t="s">
        <v>159</v>
      </c>
      <c r="M659" s="258"/>
      <c r="O659" s="177"/>
      <c r="P659" s="165"/>
    </row>
    <row r="660" spans="1:16">
      <c r="A660" s="188" t="s">
        <v>956</v>
      </c>
      <c r="B660" s="189" t="s">
        <v>957</v>
      </c>
      <c r="C660" s="190">
        <v>2.4700000000000002</v>
      </c>
      <c r="D660" s="191">
        <v>0.37330000000000002</v>
      </c>
      <c r="E660" s="192">
        <v>0.55179999999999996</v>
      </c>
      <c r="F660" s="193">
        <v>1</v>
      </c>
      <c r="G660" s="172">
        <f t="shared" si="9"/>
        <v>0.55179999999999996</v>
      </c>
      <c r="H660" s="173">
        <f>G660*'2-Calculator'!$G$23</f>
        <v>2993.5149999999999</v>
      </c>
      <c r="I660" s="194" t="s">
        <v>13</v>
      </c>
      <c r="J660" s="194" t="s">
        <v>12</v>
      </c>
      <c r="K660" s="195" t="s">
        <v>152</v>
      </c>
      <c r="L660" s="196" t="s">
        <v>159</v>
      </c>
      <c r="M660" s="258"/>
      <c r="O660" s="177"/>
      <c r="P660" s="165"/>
    </row>
    <row r="661" spans="1:16">
      <c r="A661" s="166" t="s">
        <v>958</v>
      </c>
      <c r="B661" s="167" t="s">
        <v>957</v>
      </c>
      <c r="C661" s="168">
        <v>3.7</v>
      </c>
      <c r="D661" s="169">
        <v>0.50339999999999996</v>
      </c>
      <c r="E661" s="170">
        <v>0.74409999999999998</v>
      </c>
      <c r="F661" s="171">
        <v>1</v>
      </c>
      <c r="G661" s="172">
        <f t="shared" ref="G661:G724" si="10">ROUND(E661*F661,4)</f>
        <v>0.74409999999999998</v>
      </c>
      <c r="H661" s="173">
        <f>G661*'2-Calculator'!$G$23</f>
        <v>4036.7424999999998</v>
      </c>
      <c r="I661" s="174" t="s">
        <v>13</v>
      </c>
      <c r="J661" s="174" t="s">
        <v>12</v>
      </c>
      <c r="K661" s="175" t="s">
        <v>152</v>
      </c>
      <c r="L661" s="176" t="s">
        <v>159</v>
      </c>
      <c r="M661" s="258"/>
      <c r="O661" s="177"/>
      <c r="P661" s="165"/>
    </row>
    <row r="662" spans="1:16">
      <c r="A662" s="166" t="s">
        <v>959</v>
      </c>
      <c r="B662" s="167" t="s">
        <v>957</v>
      </c>
      <c r="C662" s="168">
        <v>5.5</v>
      </c>
      <c r="D662" s="169">
        <v>0.70509999999999995</v>
      </c>
      <c r="E662" s="170">
        <v>1.0423</v>
      </c>
      <c r="F662" s="171">
        <v>1</v>
      </c>
      <c r="G662" s="172">
        <f t="shared" si="10"/>
        <v>1.0423</v>
      </c>
      <c r="H662" s="173">
        <f>G662*'2-Calculator'!$G$23</f>
        <v>5654.4775</v>
      </c>
      <c r="I662" s="174" t="s">
        <v>13</v>
      </c>
      <c r="J662" s="174" t="s">
        <v>12</v>
      </c>
      <c r="K662" s="175" t="s">
        <v>152</v>
      </c>
      <c r="L662" s="176" t="s">
        <v>159</v>
      </c>
      <c r="M662" s="258"/>
      <c r="O662" s="177"/>
      <c r="P662" s="165"/>
    </row>
    <row r="663" spans="1:16">
      <c r="A663" s="178" t="s">
        <v>960</v>
      </c>
      <c r="B663" s="179" t="s">
        <v>957</v>
      </c>
      <c r="C663" s="180">
        <v>8.83</v>
      </c>
      <c r="D663" s="181">
        <v>1.2895000000000001</v>
      </c>
      <c r="E663" s="182">
        <v>1.9061999999999999</v>
      </c>
      <c r="F663" s="183">
        <v>1</v>
      </c>
      <c r="G663" s="182">
        <f t="shared" si="10"/>
        <v>1.9061999999999999</v>
      </c>
      <c r="H663" s="184">
        <f>G663*'2-Calculator'!$G$23</f>
        <v>10341.135</v>
      </c>
      <c r="I663" s="185" t="s">
        <v>13</v>
      </c>
      <c r="J663" s="185" t="s">
        <v>12</v>
      </c>
      <c r="K663" s="186" t="s">
        <v>152</v>
      </c>
      <c r="L663" s="187" t="s">
        <v>159</v>
      </c>
      <c r="M663" s="258"/>
      <c r="O663" s="177"/>
      <c r="P663" s="165"/>
    </row>
    <row r="664" spans="1:16">
      <c r="A664" s="188" t="s">
        <v>961</v>
      </c>
      <c r="B664" s="189" t="s">
        <v>962</v>
      </c>
      <c r="C664" s="190">
        <v>2.5099999999999998</v>
      </c>
      <c r="D664" s="191">
        <v>0.36899999999999999</v>
      </c>
      <c r="E664" s="192">
        <v>0.54549999999999998</v>
      </c>
      <c r="F664" s="193">
        <v>1</v>
      </c>
      <c r="G664" s="172">
        <f t="shared" si="10"/>
        <v>0.54549999999999998</v>
      </c>
      <c r="H664" s="173">
        <f>G664*'2-Calculator'!$G$23</f>
        <v>2959.3375000000001</v>
      </c>
      <c r="I664" s="194" t="s">
        <v>13</v>
      </c>
      <c r="J664" s="194" t="s">
        <v>12</v>
      </c>
      <c r="K664" s="195" t="s">
        <v>152</v>
      </c>
      <c r="L664" s="196" t="s">
        <v>159</v>
      </c>
      <c r="M664" s="258"/>
      <c r="O664" s="177"/>
      <c r="P664" s="165"/>
    </row>
    <row r="665" spans="1:16">
      <c r="A665" s="166" t="s">
        <v>963</v>
      </c>
      <c r="B665" s="167" t="s">
        <v>962</v>
      </c>
      <c r="C665" s="168">
        <v>3.39</v>
      </c>
      <c r="D665" s="169">
        <v>0.47039999999999998</v>
      </c>
      <c r="E665" s="170">
        <v>0.69540000000000002</v>
      </c>
      <c r="F665" s="171">
        <v>1</v>
      </c>
      <c r="G665" s="172">
        <f t="shared" si="10"/>
        <v>0.69540000000000002</v>
      </c>
      <c r="H665" s="173">
        <f>G665*'2-Calculator'!$G$23</f>
        <v>3772.5450000000001</v>
      </c>
      <c r="I665" s="174" t="s">
        <v>13</v>
      </c>
      <c r="J665" s="174" t="s">
        <v>12</v>
      </c>
      <c r="K665" s="175" t="s">
        <v>152</v>
      </c>
      <c r="L665" s="176" t="s">
        <v>159</v>
      </c>
      <c r="M665" s="258"/>
      <c r="O665" s="177"/>
      <c r="P665" s="165"/>
    </row>
    <row r="666" spans="1:16">
      <c r="A666" s="166" t="s">
        <v>964</v>
      </c>
      <c r="B666" s="167" t="s">
        <v>962</v>
      </c>
      <c r="C666" s="168">
        <v>4.68</v>
      </c>
      <c r="D666" s="169">
        <v>0.64849999999999997</v>
      </c>
      <c r="E666" s="170">
        <v>0.95860000000000001</v>
      </c>
      <c r="F666" s="171">
        <v>1</v>
      </c>
      <c r="G666" s="172">
        <f t="shared" si="10"/>
        <v>0.95860000000000001</v>
      </c>
      <c r="H666" s="173">
        <f>G666*'2-Calculator'!$G$23</f>
        <v>5200.4049999999997</v>
      </c>
      <c r="I666" s="174" t="s">
        <v>13</v>
      </c>
      <c r="J666" s="174" t="s">
        <v>12</v>
      </c>
      <c r="K666" s="175" t="s">
        <v>152</v>
      </c>
      <c r="L666" s="176" t="s">
        <v>159</v>
      </c>
      <c r="M666" s="258"/>
      <c r="O666" s="177"/>
      <c r="P666" s="165"/>
    </row>
    <row r="667" spans="1:16">
      <c r="A667" s="178" t="s">
        <v>965</v>
      </c>
      <c r="B667" s="179" t="s">
        <v>962</v>
      </c>
      <c r="C667" s="180">
        <v>8.83</v>
      </c>
      <c r="D667" s="181">
        <v>1.2024999999999999</v>
      </c>
      <c r="E667" s="182">
        <v>1.7776000000000001</v>
      </c>
      <c r="F667" s="183">
        <v>1</v>
      </c>
      <c r="G667" s="182">
        <f t="shared" si="10"/>
        <v>1.7776000000000001</v>
      </c>
      <c r="H667" s="184">
        <f>G667*'2-Calculator'!$G$23</f>
        <v>9643.48</v>
      </c>
      <c r="I667" s="185" t="s">
        <v>13</v>
      </c>
      <c r="J667" s="185" t="s">
        <v>12</v>
      </c>
      <c r="K667" s="186" t="s">
        <v>152</v>
      </c>
      <c r="L667" s="187" t="s">
        <v>159</v>
      </c>
      <c r="M667" s="258"/>
      <c r="O667" s="177"/>
      <c r="P667" s="165"/>
    </row>
    <row r="668" spans="1:16">
      <c r="A668" s="188" t="s">
        <v>966</v>
      </c>
      <c r="B668" s="189" t="s">
        <v>967</v>
      </c>
      <c r="C668" s="190">
        <v>3.86</v>
      </c>
      <c r="D668" s="191">
        <v>0.8679</v>
      </c>
      <c r="E668" s="192">
        <v>1.2829999999999999</v>
      </c>
      <c r="F668" s="193">
        <v>1</v>
      </c>
      <c r="G668" s="172">
        <f t="shared" si="10"/>
        <v>1.2829999999999999</v>
      </c>
      <c r="H668" s="173">
        <f>G668*'2-Calculator'!$G$23</f>
        <v>6960.2749999999996</v>
      </c>
      <c r="I668" s="194" t="s">
        <v>13</v>
      </c>
      <c r="J668" s="194" t="s">
        <v>12</v>
      </c>
      <c r="K668" s="195" t="s">
        <v>152</v>
      </c>
      <c r="L668" s="196" t="s">
        <v>159</v>
      </c>
      <c r="M668" s="258"/>
      <c r="O668" s="177"/>
      <c r="P668" s="165"/>
    </row>
    <row r="669" spans="1:16">
      <c r="A669" s="166" t="s">
        <v>968</v>
      </c>
      <c r="B669" s="167" t="s">
        <v>967</v>
      </c>
      <c r="C669" s="168">
        <v>5.81</v>
      </c>
      <c r="D669" s="169">
        <v>0.94579999999999997</v>
      </c>
      <c r="E669" s="170">
        <v>1.3980999999999999</v>
      </c>
      <c r="F669" s="171">
        <v>1</v>
      </c>
      <c r="G669" s="172">
        <f t="shared" si="10"/>
        <v>1.3980999999999999</v>
      </c>
      <c r="H669" s="173">
        <f>G669*'2-Calculator'!$G$23</f>
        <v>7584.6924999999992</v>
      </c>
      <c r="I669" s="174" t="s">
        <v>13</v>
      </c>
      <c r="J669" s="174" t="s">
        <v>12</v>
      </c>
      <c r="K669" s="175" t="s">
        <v>152</v>
      </c>
      <c r="L669" s="176" t="s">
        <v>159</v>
      </c>
      <c r="M669" s="258"/>
      <c r="O669" s="177"/>
      <c r="P669" s="165"/>
    </row>
    <row r="670" spans="1:16">
      <c r="A670" s="166" t="s">
        <v>969</v>
      </c>
      <c r="B670" s="167" t="s">
        <v>967</v>
      </c>
      <c r="C670" s="168">
        <v>9.7899999999999991</v>
      </c>
      <c r="D670" s="169">
        <v>1.337</v>
      </c>
      <c r="E670" s="170">
        <v>1.9763999999999999</v>
      </c>
      <c r="F670" s="171">
        <v>1</v>
      </c>
      <c r="G670" s="172">
        <f t="shared" si="10"/>
        <v>1.9763999999999999</v>
      </c>
      <c r="H670" s="173">
        <f>G670*'2-Calculator'!$G$23</f>
        <v>10721.97</v>
      </c>
      <c r="I670" s="174" t="s">
        <v>13</v>
      </c>
      <c r="J670" s="174" t="s">
        <v>12</v>
      </c>
      <c r="K670" s="175" t="s">
        <v>152</v>
      </c>
      <c r="L670" s="176" t="s">
        <v>159</v>
      </c>
      <c r="M670" s="258"/>
      <c r="O670" s="177"/>
      <c r="P670" s="165"/>
    </row>
    <row r="671" spans="1:16">
      <c r="A671" s="178" t="s">
        <v>970</v>
      </c>
      <c r="B671" s="179" t="s">
        <v>967</v>
      </c>
      <c r="C671" s="180">
        <v>18.18</v>
      </c>
      <c r="D671" s="181">
        <v>2.6775000000000002</v>
      </c>
      <c r="E671" s="182">
        <v>3.9580000000000002</v>
      </c>
      <c r="F671" s="183">
        <v>1</v>
      </c>
      <c r="G671" s="182">
        <f t="shared" si="10"/>
        <v>3.9580000000000002</v>
      </c>
      <c r="H671" s="184">
        <f>G671*'2-Calculator'!$G$23</f>
        <v>21472.15</v>
      </c>
      <c r="I671" s="185" t="s">
        <v>13</v>
      </c>
      <c r="J671" s="185" t="s">
        <v>12</v>
      </c>
      <c r="K671" s="186" t="s">
        <v>152</v>
      </c>
      <c r="L671" s="187" t="s">
        <v>159</v>
      </c>
      <c r="M671" s="258"/>
      <c r="O671" s="177"/>
      <c r="P671" s="165"/>
    </row>
    <row r="672" spans="1:16">
      <c r="A672" s="188" t="s">
        <v>971</v>
      </c>
      <c r="B672" s="189" t="s">
        <v>972</v>
      </c>
      <c r="C672" s="190">
        <v>1.74</v>
      </c>
      <c r="D672" s="191">
        <v>0.94040000000000001</v>
      </c>
      <c r="E672" s="192">
        <v>1.3900999999999999</v>
      </c>
      <c r="F672" s="193">
        <v>1</v>
      </c>
      <c r="G672" s="172">
        <f t="shared" si="10"/>
        <v>1.3900999999999999</v>
      </c>
      <c r="H672" s="173">
        <f>G672*'2-Calculator'!$G$23</f>
        <v>7541.2924999999996</v>
      </c>
      <c r="I672" s="194" t="s">
        <v>13</v>
      </c>
      <c r="J672" s="194" t="s">
        <v>12</v>
      </c>
      <c r="K672" s="195" t="s">
        <v>152</v>
      </c>
      <c r="L672" s="196" t="s">
        <v>159</v>
      </c>
      <c r="M672" s="258"/>
      <c r="O672" s="177"/>
      <c r="P672" s="165"/>
    </row>
    <row r="673" spans="1:16">
      <c r="A673" s="166" t="s">
        <v>973</v>
      </c>
      <c r="B673" s="167" t="s">
        <v>972</v>
      </c>
      <c r="C673" s="168">
        <v>2.17</v>
      </c>
      <c r="D673" s="169">
        <v>1.1960999999999999</v>
      </c>
      <c r="E673" s="170">
        <v>1.7681</v>
      </c>
      <c r="F673" s="171">
        <v>1</v>
      </c>
      <c r="G673" s="172">
        <f t="shared" si="10"/>
        <v>1.7681</v>
      </c>
      <c r="H673" s="173">
        <f>G673*'2-Calculator'!$G$23</f>
        <v>9591.9424999999992</v>
      </c>
      <c r="I673" s="174" t="s">
        <v>13</v>
      </c>
      <c r="J673" s="174" t="s">
        <v>12</v>
      </c>
      <c r="K673" s="175" t="s">
        <v>152</v>
      </c>
      <c r="L673" s="176" t="s">
        <v>159</v>
      </c>
      <c r="M673" s="258"/>
      <c r="O673" s="177"/>
      <c r="P673" s="165"/>
    </row>
    <row r="674" spans="1:16">
      <c r="A674" s="166" t="s">
        <v>974</v>
      </c>
      <c r="B674" s="167" t="s">
        <v>972</v>
      </c>
      <c r="C674" s="168">
        <v>4.68</v>
      </c>
      <c r="D674" s="169">
        <v>1.3158000000000001</v>
      </c>
      <c r="E674" s="170">
        <v>1.9451000000000001</v>
      </c>
      <c r="F674" s="171">
        <v>1</v>
      </c>
      <c r="G674" s="172">
        <f t="shared" si="10"/>
        <v>1.9451000000000001</v>
      </c>
      <c r="H674" s="173">
        <f>G674*'2-Calculator'!$G$23</f>
        <v>10552.1675</v>
      </c>
      <c r="I674" s="174" t="s">
        <v>13</v>
      </c>
      <c r="J674" s="174" t="s">
        <v>12</v>
      </c>
      <c r="K674" s="175" t="s">
        <v>152</v>
      </c>
      <c r="L674" s="176" t="s">
        <v>159</v>
      </c>
      <c r="M674" s="258"/>
      <c r="O674" s="177"/>
      <c r="P674" s="165"/>
    </row>
    <row r="675" spans="1:16">
      <c r="A675" s="178" t="s">
        <v>975</v>
      </c>
      <c r="B675" s="179" t="s">
        <v>972</v>
      </c>
      <c r="C675" s="180">
        <v>9.65</v>
      </c>
      <c r="D675" s="181">
        <v>2.3504</v>
      </c>
      <c r="E675" s="182">
        <v>3.4744999999999999</v>
      </c>
      <c r="F675" s="183">
        <v>1</v>
      </c>
      <c r="G675" s="182">
        <f t="shared" si="10"/>
        <v>3.4744999999999999</v>
      </c>
      <c r="H675" s="184">
        <f>G675*'2-Calculator'!$G$23</f>
        <v>18849.162499999999</v>
      </c>
      <c r="I675" s="185" t="s">
        <v>13</v>
      </c>
      <c r="J675" s="185" t="s">
        <v>12</v>
      </c>
      <c r="K675" s="186" t="s">
        <v>152</v>
      </c>
      <c r="L675" s="187" t="s">
        <v>159</v>
      </c>
      <c r="M675" s="258"/>
      <c r="O675" s="177"/>
      <c r="P675" s="165"/>
    </row>
    <row r="676" spans="1:16">
      <c r="A676" s="188" t="s">
        <v>976</v>
      </c>
      <c r="B676" s="189" t="s">
        <v>977</v>
      </c>
      <c r="C676" s="190">
        <v>2.25</v>
      </c>
      <c r="D676" s="191">
        <v>0.88649999999999995</v>
      </c>
      <c r="E676" s="192">
        <v>1.3105</v>
      </c>
      <c r="F676" s="193">
        <v>1</v>
      </c>
      <c r="G676" s="172">
        <f t="shared" si="10"/>
        <v>1.3105</v>
      </c>
      <c r="H676" s="173">
        <f>G676*'2-Calculator'!$G$23</f>
        <v>7109.4624999999996</v>
      </c>
      <c r="I676" s="194" t="s">
        <v>13</v>
      </c>
      <c r="J676" s="194" t="s">
        <v>12</v>
      </c>
      <c r="K676" s="195" t="s">
        <v>152</v>
      </c>
      <c r="L676" s="196" t="s">
        <v>159</v>
      </c>
      <c r="M676" s="258"/>
      <c r="O676" s="177"/>
      <c r="P676" s="165"/>
    </row>
    <row r="677" spans="1:16">
      <c r="A677" s="166" t="s">
        <v>978</v>
      </c>
      <c r="B677" s="167" t="s">
        <v>977</v>
      </c>
      <c r="C677" s="168">
        <v>3.21</v>
      </c>
      <c r="D677" s="169">
        <v>1.3791</v>
      </c>
      <c r="E677" s="170">
        <v>2.0386000000000002</v>
      </c>
      <c r="F677" s="171">
        <v>1</v>
      </c>
      <c r="G677" s="172">
        <f t="shared" si="10"/>
        <v>2.0386000000000002</v>
      </c>
      <c r="H677" s="173">
        <f>G677*'2-Calculator'!$G$23</f>
        <v>11059.405000000001</v>
      </c>
      <c r="I677" s="174" t="s">
        <v>13</v>
      </c>
      <c r="J677" s="174" t="s">
        <v>12</v>
      </c>
      <c r="K677" s="175" t="s">
        <v>152</v>
      </c>
      <c r="L677" s="176" t="s">
        <v>159</v>
      </c>
      <c r="M677" s="258"/>
      <c r="O677" s="177"/>
      <c r="P677" s="165"/>
    </row>
    <row r="678" spans="1:16">
      <c r="A678" s="166" t="s">
        <v>979</v>
      </c>
      <c r="B678" s="167" t="s">
        <v>977</v>
      </c>
      <c r="C678" s="168">
        <v>4.7</v>
      </c>
      <c r="D678" s="169">
        <v>1.6929000000000001</v>
      </c>
      <c r="E678" s="170">
        <v>2.5024999999999999</v>
      </c>
      <c r="F678" s="171">
        <v>1</v>
      </c>
      <c r="G678" s="172">
        <f t="shared" si="10"/>
        <v>2.5024999999999999</v>
      </c>
      <c r="H678" s="173">
        <f>G678*'2-Calculator'!$G$23</f>
        <v>13576.0625</v>
      </c>
      <c r="I678" s="174" t="s">
        <v>13</v>
      </c>
      <c r="J678" s="174" t="s">
        <v>12</v>
      </c>
      <c r="K678" s="175" t="s">
        <v>152</v>
      </c>
      <c r="L678" s="176" t="s">
        <v>159</v>
      </c>
      <c r="M678" s="258"/>
      <c r="O678" s="177"/>
      <c r="P678" s="165"/>
    </row>
    <row r="679" spans="1:16">
      <c r="A679" s="178" t="s">
        <v>980</v>
      </c>
      <c r="B679" s="179" t="s">
        <v>977</v>
      </c>
      <c r="C679" s="180">
        <v>8.8000000000000007</v>
      </c>
      <c r="D679" s="181">
        <v>1.9193</v>
      </c>
      <c r="E679" s="182">
        <v>2.8372000000000002</v>
      </c>
      <c r="F679" s="183">
        <v>1</v>
      </c>
      <c r="G679" s="182">
        <f t="shared" si="10"/>
        <v>2.8372000000000002</v>
      </c>
      <c r="H679" s="184">
        <f>G679*'2-Calculator'!$G$23</f>
        <v>15391.810000000001</v>
      </c>
      <c r="I679" s="185" t="s">
        <v>13</v>
      </c>
      <c r="J679" s="185" t="s">
        <v>12</v>
      </c>
      <c r="K679" s="186" t="s">
        <v>152</v>
      </c>
      <c r="L679" s="187" t="s">
        <v>159</v>
      </c>
      <c r="M679" s="258"/>
      <c r="O679" s="177"/>
      <c r="P679" s="165"/>
    </row>
    <row r="680" spans="1:16">
      <c r="A680" s="188" t="s">
        <v>981</v>
      </c>
      <c r="B680" s="189" t="s">
        <v>982</v>
      </c>
      <c r="C680" s="190">
        <v>2.96</v>
      </c>
      <c r="D680" s="191">
        <v>0.57750000000000001</v>
      </c>
      <c r="E680" s="192">
        <v>0.85370000000000001</v>
      </c>
      <c r="F680" s="193">
        <v>1</v>
      </c>
      <c r="G680" s="172">
        <f t="shared" si="10"/>
        <v>0.85370000000000001</v>
      </c>
      <c r="H680" s="173">
        <f>G680*'2-Calculator'!$G$23</f>
        <v>4631.3225000000002</v>
      </c>
      <c r="I680" s="194" t="s">
        <v>13</v>
      </c>
      <c r="J680" s="194" t="s">
        <v>12</v>
      </c>
      <c r="K680" s="195" t="s">
        <v>152</v>
      </c>
      <c r="L680" s="196" t="s">
        <v>159</v>
      </c>
      <c r="M680" s="258"/>
      <c r="O680" s="177"/>
      <c r="P680" s="165"/>
    </row>
    <row r="681" spans="1:16">
      <c r="A681" s="166" t="s">
        <v>983</v>
      </c>
      <c r="B681" s="167" t="s">
        <v>982</v>
      </c>
      <c r="C681" s="168">
        <v>4.74</v>
      </c>
      <c r="D681" s="169">
        <v>0.78339999999999999</v>
      </c>
      <c r="E681" s="170">
        <v>1.1580999999999999</v>
      </c>
      <c r="F681" s="171">
        <v>1</v>
      </c>
      <c r="G681" s="172">
        <f t="shared" si="10"/>
        <v>1.1580999999999999</v>
      </c>
      <c r="H681" s="173">
        <f>G681*'2-Calculator'!$G$23</f>
        <v>6282.6924999999992</v>
      </c>
      <c r="I681" s="174" t="s">
        <v>13</v>
      </c>
      <c r="J681" s="174" t="s">
        <v>12</v>
      </c>
      <c r="K681" s="175" t="s">
        <v>152</v>
      </c>
      <c r="L681" s="176" t="s">
        <v>159</v>
      </c>
      <c r="M681" s="258"/>
      <c r="O681" s="177"/>
      <c r="P681" s="165"/>
    </row>
    <row r="682" spans="1:16">
      <c r="A682" s="166" t="s">
        <v>984</v>
      </c>
      <c r="B682" s="167" t="s">
        <v>982</v>
      </c>
      <c r="C682" s="168">
        <v>7.9</v>
      </c>
      <c r="D682" s="169">
        <v>1.1734</v>
      </c>
      <c r="E682" s="170">
        <v>1.7345999999999999</v>
      </c>
      <c r="F682" s="171">
        <v>1</v>
      </c>
      <c r="G682" s="172">
        <f t="shared" si="10"/>
        <v>1.7345999999999999</v>
      </c>
      <c r="H682" s="173">
        <f>G682*'2-Calculator'!$G$23</f>
        <v>9410.2049999999999</v>
      </c>
      <c r="I682" s="174" t="s">
        <v>13</v>
      </c>
      <c r="J682" s="174" t="s">
        <v>12</v>
      </c>
      <c r="K682" s="175" t="s">
        <v>152</v>
      </c>
      <c r="L682" s="176" t="s">
        <v>159</v>
      </c>
      <c r="M682" s="258"/>
      <c r="O682" s="177"/>
      <c r="P682" s="165"/>
    </row>
    <row r="683" spans="1:16">
      <c r="A683" s="178" t="s">
        <v>985</v>
      </c>
      <c r="B683" s="179" t="s">
        <v>982</v>
      </c>
      <c r="C683" s="180">
        <v>14.06</v>
      </c>
      <c r="D683" s="181">
        <v>2.1682000000000001</v>
      </c>
      <c r="E683" s="182">
        <v>3.2050999999999998</v>
      </c>
      <c r="F683" s="183">
        <v>1</v>
      </c>
      <c r="G683" s="182">
        <f t="shared" si="10"/>
        <v>3.2050999999999998</v>
      </c>
      <c r="H683" s="184">
        <f>G683*'2-Calculator'!$G$23</f>
        <v>17387.6675</v>
      </c>
      <c r="I683" s="185" t="s">
        <v>13</v>
      </c>
      <c r="J683" s="185" t="s">
        <v>12</v>
      </c>
      <c r="K683" s="186" t="s">
        <v>152</v>
      </c>
      <c r="L683" s="187" t="s">
        <v>159</v>
      </c>
      <c r="M683" s="258"/>
      <c r="O683" s="177"/>
      <c r="P683" s="165"/>
    </row>
    <row r="684" spans="1:16">
      <c r="A684" s="188" t="s">
        <v>986</v>
      </c>
      <c r="B684" s="189" t="s">
        <v>987</v>
      </c>
      <c r="C684" s="190">
        <v>3.66</v>
      </c>
      <c r="D684" s="191">
        <v>0.4259</v>
      </c>
      <c r="E684" s="192">
        <v>0.62960000000000005</v>
      </c>
      <c r="F684" s="193">
        <v>1</v>
      </c>
      <c r="G684" s="172">
        <f t="shared" si="10"/>
        <v>0.62960000000000005</v>
      </c>
      <c r="H684" s="173">
        <f>G684*'2-Calculator'!$G$23</f>
        <v>3415.5800000000004</v>
      </c>
      <c r="I684" s="194" t="s">
        <v>13</v>
      </c>
      <c r="J684" s="194" t="s">
        <v>12</v>
      </c>
      <c r="K684" s="195" t="s">
        <v>152</v>
      </c>
      <c r="L684" s="196" t="s">
        <v>159</v>
      </c>
      <c r="M684" s="258"/>
      <c r="O684" s="177"/>
      <c r="P684" s="165"/>
    </row>
    <row r="685" spans="1:16">
      <c r="A685" s="166" t="s">
        <v>988</v>
      </c>
      <c r="B685" s="167" t="s">
        <v>987</v>
      </c>
      <c r="C685" s="168">
        <v>4.34</v>
      </c>
      <c r="D685" s="169">
        <v>0.51629999999999998</v>
      </c>
      <c r="E685" s="170">
        <v>0.76319999999999999</v>
      </c>
      <c r="F685" s="171">
        <v>1</v>
      </c>
      <c r="G685" s="172">
        <f t="shared" si="10"/>
        <v>0.76319999999999999</v>
      </c>
      <c r="H685" s="173">
        <f>G685*'2-Calculator'!$G$23</f>
        <v>4140.3599999999997</v>
      </c>
      <c r="I685" s="174" t="s">
        <v>13</v>
      </c>
      <c r="J685" s="174" t="s">
        <v>12</v>
      </c>
      <c r="K685" s="175" t="s">
        <v>152</v>
      </c>
      <c r="L685" s="176" t="s">
        <v>159</v>
      </c>
      <c r="M685" s="258"/>
      <c r="O685" s="177"/>
      <c r="P685" s="165"/>
    </row>
    <row r="686" spans="1:16">
      <c r="A686" s="166" t="s">
        <v>989</v>
      </c>
      <c r="B686" s="167" t="s">
        <v>987</v>
      </c>
      <c r="C686" s="168">
        <v>5.96</v>
      </c>
      <c r="D686" s="169">
        <v>0.68659999999999999</v>
      </c>
      <c r="E686" s="170">
        <v>1.0149999999999999</v>
      </c>
      <c r="F686" s="171">
        <v>1</v>
      </c>
      <c r="G686" s="172">
        <f t="shared" si="10"/>
        <v>1.0149999999999999</v>
      </c>
      <c r="H686" s="173">
        <f>G686*'2-Calculator'!$G$23</f>
        <v>5506.3749999999991</v>
      </c>
      <c r="I686" s="174" t="s">
        <v>13</v>
      </c>
      <c r="J686" s="174" t="s">
        <v>12</v>
      </c>
      <c r="K686" s="175" t="s">
        <v>152</v>
      </c>
      <c r="L686" s="176" t="s">
        <v>159</v>
      </c>
      <c r="M686" s="258"/>
      <c r="O686" s="177"/>
      <c r="P686" s="165"/>
    </row>
    <row r="687" spans="1:16">
      <c r="A687" s="178" t="s">
        <v>990</v>
      </c>
      <c r="B687" s="179" t="s">
        <v>987</v>
      </c>
      <c r="C687" s="180">
        <v>10.46</v>
      </c>
      <c r="D687" s="181">
        <v>1.1957</v>
      </c>
      <c r="E687" s="182">
        <v>1.7675000000000001</v>
      </c>
      <c r="F687" s="183">
        <v>1</v>
      </c>
      <c r="G687" s="182">
        <f t="shared" si="10"/>
        <v>1.7675000000000001</v>
      </c>
      <c r="H687" s="184">
        <f>G687*'2-Calculator'!$G$23</f>
        <v>9588.6875</v>
      </c>
      <c r="I687" s="185" t="s">
        <v>13</v>
      </c>
      <c r="J687" s="185" t="s">
        <v>12</v>
      </c>
      <c r="K687" s="186" t="s">
        <v>152</v>
      </c>
      <c r="L687" s="187" t="s">
        <v>159</v>
      </c>
      <c r="M687" s="258"/>
      <c r="O687" s="177"/>
      <c r="P687" s="165"/>
    </row>
    <row r="688" spans="1:16">
      <c r="A688" s="188" t="s">
        <v>991</v>
      </c>
      <c r="B688" s="189" t="s">
        <v>992</v>
      </c>
      <c r="C688" s="190">
        <v>2.74</v>
      </c>
      <c r="D688" s="191">
        <v>0.32029999999999997</v>
      </c>
      <c r="E688" s="192">
        <v>0.47349999999999998</v>
      </c>
      <c r="F688" s="193">
        <v>1</v>
      </c>
      <c r="G688" s="172">
        <f t="shared" si="10"/>
        <v>0.47349999999999998</v>
      </c>
      <c r="H688" s="173">
        <f>G688*'2-Calculator'!$G$23</f>
        <v>2568.7374999999997</v>
      </c>
      <c r="I688" s="194" t="s">
        <v>13</v>
      </c>
      <c r="J688" s="194" t="s">
        <v>12</v>
      </c>
      <c r="K688" s="195" t="s">
        <v>152</v>
      </c>
      <c r="L688" s="196" t="s">
        <v>159</v>
      </c>
      <c r="M688" s="258"/>
      <c r="O688" s="177"/>
      <c r="P688" s="165"/>
    </row>
    <row r="689" spans="1:16">
      <c r="A689" s="166" t="s">
        <v>993</v>
      </c>
      <c r="B689" s="167" t="s">
        <v>992</v>
      </c>
      <c r="C689" s="168">
        <v>4.1900000000000004</v>
      </c>
      <c r="D689" s="169">
        <v>0.4572</v>
      </c>
      <c r="E689" s="170">
        <v>0.67589999999999995</v>
      </c>
      <c r="F689" s="171">
        <v>1</v>
      </c>
      <c r="G689" s="172">
        <f t="shared" si="10"/>
        <v>0.67589999999999995</v>
      </c>
      <c r="H689" s="173">
        <f>G689*'2-Calculator'!$G$23</f>
        <v>3666.7574999999997</v>
      </c>
      <c r="I689" s="174" t="s">
        <v>13</v>
      </c>
      <c r="J689" s="174" t="s">
        <v>12</v>
      </c>
      <c r="K689" s="175" t="s">
        <v>152</v>
      </c>
      <c r="L689" s="176" t="s">
        <v>159</v>
      </c>
      <c r="M689" s="258"/>
      <c r="O689" s="177"/>
      <c r="P689" s="165"/>
    </row>
    <row r="690" spans="1:16">
      <c r="A690" s="166" t="s">
        <v>994</v>
      </c>
      <c r="B690" s="167" t="s">
        <v>992</v>
      </c>
      <c r="C690" s="168">
        <v>6.53</v>
      </c>
      <c r="D690" s="169">
        <v>0.7661</v>
      </c>
      <c r="E690" s="170">
        <v>1.1325000000000001</v>
      </c>
      <c r="F690" s="171">
        <v>1</v>
      </c>
      <c r="G690" s="172">
        <f t="shared" si="10"/>
        <v>1.1325000000000001</v>
      </c>
      <c r="H690" s="173">
        <f>G690*'2-Calculator'!$G$23</f>
        <v>6143.8125</v>
      </c>
      <c r="I690" s="174" t="s">
        <v>13</v>
      </c>
      <c r="J690" s="174" t="s">
        <v>12</v>
      </c>
      <c r="K690" s="175" t="s">
        <v>152</v>
      </c>
      <c r="L690" s="176" t="s">
        <v>159</v>
      </c>
      <c r="M690" s="258"/>
      <c r="O690" s="177"/>
      <c r="P690" s="165"/>
    </row>
    <row r="691" spans="1:16">
      <c r="A691" s="178" t="s">
        <v>995</v>
      </c>
      <c r="B691" s="179" t="s">
        <v>992</v>
      </c>
      <c r="C691" s="180">
        <v>12.38</v>
      </c>
      <c r="D691" s="181">
        <v>1.7485999999999999</v>
      </c>
      <c r="E691" s="182">
        <v>2.5849000000000002</v>
      </c>
      <c r="F691" s="183">
        <v>1</v>
      </c>
      <c r="G691" s="182">
        <f t="shared" si="10"/>
        <v>2.5849000000000002</v>
      </c>
      <c r="H691" s="184">
        <f>G691*'2-Calculator'!$G$23</f>
        <v>14023.0825</v>
      </c>
      <c r="I691" s="185" t="s">
        <v>13</v>
      </c>
      <c r="J691" s="185" t="s">
        <v>12</v>
      </c>
      <c r="K691" s="186" t="s">
        <v>152</v>
      </c>
      <c r="L691" s="187" t="s">
        <v>159</v>
      </c>
      <c r="M691" s="258"/>
      <c r="O691" s="177"/>
      <c r="P691" s="165"/>
    </row>
    <row r="692" spans="1:16">
      <c r="A692" s="188" t="s">
        <v>996</v>
      </c>
      <c r="B692" s="189" t="s">
        <v>997</v>
      </c>
      <c r="C692" s="190">
        <v>3.49</v>
      </c>
      <c r="D692" s="191">
        <v>0.47860000000000003</v>
      </c>
      <c r="E692" s="192">
        <v>0.70750000000000002</v>
      </c>
      <c r="F692" s="193">
        <v>1</v>
      </c>
      <c r="G692" s="172">
        <f t="shared" si="10"/>
        <v>0.70750000000000002</v>
      </c>
      <c r="H692" s="173">
        <f>G692*'2-Calculator'!$G$23</f>
        <v>3838.1875</v>
      </c>
      <c r="I692" s="194" t="s">
        <v>13</v>
      </c>
      <c r="J692" s="194" t="s">
        <v>12</v>
      </c>
      <c r="K692" s="195" t="s">
        <v>152</v>
      </c>
      <c r="L692" s="196" t="s">
        <v>159</v>
      </c>
      <c r="M692" s="258"/>
      <c r="O692" s="177"/>
      <c r="P692" s="165"/>
    </row>
    <row r="693" spans="1:16">
      <c r="A693" s="166" t="s">
        <v>998</v>
      </c>
      <c r="B693" s="167" t="s">
        <v>997</v>
      </c>
      <c r="C693" s="168">
        <v>3.65</v>
      </c>
      <c r="D693" s="169">
        <v>0.51629999999999998</v>
      </c>
      <c r="E693" s="170">
        <v>0.76319999999999999</v>
      </c>
      <c r="F693" s="171">
        <v>1</v>
      </c>
      <c r="G693" s="172">
        <f t="shared" si="10"/>
        <v>0.76319999999999999</v>
      </c>
      <c r="H693" s="173">
        <f>G693*'2-Calculator'!$G$23</f>
        <v>4140.3599999999997</v>
      </c>
      <c r="I693" s="174" t="s">
        <v>13</v>
      </c>
      <c r="J693" s="174" t="s">
        <v>12</v>
      </c>
      <c r="K693" s="175" t="s">
        <v>152</v>
      </c>
      <c r="L693" s="176" t="s">
        <v>159</v>
      </c>
      <c r="M693" s="258"/>
      <c r="O693" s="177"/>
      <c r="P693" s="165"/>
    </row>
    <row r="694" spans="1:16">
      <c r="A694" s="166" t="s">
        <v>999</v>
      </c>
      <c r="B694" s="167" t="s">
        <v>997</v>
      </c>
      <c r="C694" s="168">
        <v>5.39</v>
      </c>
      <c r="D694" s="169">
        <v>0.73370000000000002</v>
      </c>
      <c r="E694" s="170">
        <v>1.0846</v>
      </c>
      <c r="F694" s="171">
        <v>1</v>
      </c>
      <c r="G694" s="172">
        <f t="shared" si="10"/>
        <v>1.0846</v>
      </c>
      <c r="H694" s="173">
        <f>G694*'2-Calculator'!$G$23</f>
        <v>5883.9549999999999</v>
      </c>
      <c r="I694" s="174" t="s">
        <v>13</v>
      </c>
      <c r="J694" s="174" t="s">
        <v>12</v>
      </c>
      <c r="K694" s="175" t="s">
        <v>152</v>
      </c>
      <c r="L694" s="176" t="s">
        <v>159</v>
      </c>
      <c r="M694" s="258"/>
      <c r="O694" s="177"/>
      <c r="P694" s="165"/>
    </row>
    <row r="695" spans="1:16">
      <c r="A695" s="178" t="s">
        <v>1000</v>
      </c>
      <c r="B695" s="179" t="s">
        <v>997</v>
      </c>
      <c r="C695" s="180">
        <v>8.3800000000000008</v>
      </c>
      <c r="D695" s="181">
        <v>1.1268</v>
      </c>
      <c r="E695" s="182">
        <v>1.6657</v>
      </c>
      <c r="F695" s="183">
        <v>1</v>
      </c>
      <c r="G695" s="182">
        <f t="shared" si="10"/>
        <v>1.6657</v>
      </c>
      <c r="H695" s="184">
        <f>G695*'2-Calculator'!$G$23</f>
        <v>9036.4225000000006</v>
      </c>
      <c r="I695" s="185" t="s">
        <v>13</v>
      </c>
      <c r="J695" s="185" t="s">
        <v>12</v>
      </c>
      <c r="K695" s="186" t="s">
        <v>152</v>
      </c>
      <c r="L695" s="187" t="s">
        <v>159</v>
      </c>
      <c r="M695" s="258"/>
      <c r="O695" s="177"/>
      <c r="P695" s="165"/>
    </row>
    <row r="696" spans="1:16">
      <c r="A696" s="188" t="s">
        <v>1001</v>
      </c>
      <c r="B696" s="189" t="s">
        <v>1002</v>
      </c>
      <c r="C696" s="190">
        <v>2.65</v>
      </c>
      <c r="D696" s="191">
        <v>0.3337</v>
      </c>
      <c r="E696" s="192">
        <v>0.49330000000000002</v>
      </c>
      <c r="F696" s="193">
        <v>1</v>
      </c>
      <c r="G696" s="172">
        <f t="shared" si="10"/>
        <v>0.49330000000000002</v>
      </c>
      <c r="H696" s="173">
        <f>G696*'2-Calculator'!$G$23</f>
        <v>2676.1525000000001</v>
      </c>
      <c r="I696" s="194" t="s">
        <v>13</v>
      </c>
      <c r="J696" s="194" t="s">
        <v>12</v>
      </c>
      <c r="K696" s="195" t="s">
        <v>152</v>
      </c>
      <c r="L696" s="196" t="s">
        <v>159</v>
      </c>
      <c r="M696" s="258"/>
      <c r="O696" s="177"/>
      <c r="P696" s="165"/>
    </row>
    <row r="697" spans="1:16">
      <c r="A697" s="166" t="s">
        <v>1003</v>
      </c>
      <c r="B697" s="167" t="s">
        <v>1002</v>
      </c>
      <c r="C697" s="168">
        <v>3.72</v>
      </c>
      <c r="D697" s="169">
        <v>0.44729999999999998</v>
      </c>
      <c r="E697" s="170">
        <v>0.66120000000000001</v>
      </c>
      <c r="F697" s="171">
        <v>1</v>
      </c>
      <c r="G697" s="172">
        <f t="shared" si="10"/>
        <v>0.66120000000000001</v>
      </c>
      <c r="H697" s="173">
        <f>G697*'2-Calculator'!$G$23</f>
        <v>3587.01</v>
      </c>
      <c r="I697" s="174" t="s">
        <v>13</v>
      </c>
      <c r="J697" s="174" t="s">
        <v>12</v>
      </c>
      <c r="K697" s="175" t="s">
        <v>152</v>
      </c>
      <c r="L697" s="176" t="s">
        <v>159</v>
      </c>
      <c r="M697" s="258"/>
      <c r="O697" s="177"/>
      <c r="P697" s="165"/>
    </row>
    <row r="698" spans="1:16">
      <c r="A698" s="166" t="s">
        <v>1004</v>
      </c>
      <c r="B698" s="167" t="s">
        <v>1002</v>
      </c>
      <c r="C698" s="168">
        <v>5.1100000000000003</v>
      </c>
      <c r="D698" s="169">
        <v>0.62429999999999997</v>
      </c>
      <c r="E698" s="170">
        <v>0.92290000000000005</v>
      </c>
      <c r="F698" s="171">
        <v>1</v>
      </c>
      <c r="G698" s="172">
        <f t="shared" si="10"/>
        <v>0.92290000000000005</v>
      </c>
      <c r="H698" s="173">
        <f>G698*'2-Calculator'!$G$23</f>
        <v>5006.7325000000001</v>
      </c>
      <c r="I698" s="174" t="s">
        <v>13</v>
      </c>
      <c r="J698" s="174" t="s">
        <v>12</v>
      </c>
      <c r="K698" s="175" t="s">
        <v>152</v>
      </c>
      <c r="L698" s="176" t="s">
        <v>159</v>
      </c>
      <c r="M698" s="258"/>
      <c r="O698" s="177"/>
      <c r="P698" s="165"/>
    </row>
    <row r="699" spans="1:16">
      <c r="A699" s="178" t="s">
        <v>1005</v>
      </c>
      <c r="B699" s="179" t="s">
        <v>1002</v>
      </c>
      <c r="C699" s="180">
        <v>8.99</v>
      </c>
      <c r="D699" s="181">
        <v>1.1744000000000001</v>
      </c>
      <c r="E699" s="182">
        <v>1.736</v>
      </c>
      <c r="F699" s="183">
        <v>1</v>
      </c>
      <c r="G699" s="182">
        <f t="shared" si="10"/>
        <v>1.736</v>
      </c>
      <c r="H699" s="184">
        <f>G699*'2-Calculator'!$G$23</f>
        <v>9417.7999999999993</v>
      </c>
      <c r="I699" s="185" t="s">
        <v>13</v>
      </c>
      <c r="J699" s="185" t="s">
        <v>12</v>
      </c>
      <c r="K699" s="186" t="s">
        <v>152</v>
      </c>
      <c r="L699" s="187" t="s">
        <v>159</v>
      </c>
      <c r="M699" s="258"/>
      <c r="O699" s="177"/>
      <c r="P699" s="165"/>
    </row>
    <row r="700" spans="1:16">
      <c r="A700" s="188" t="s">
        <v>1006</v>
      </c>
      <c r="B700" s="189" t="s">
        <v>1007</v>
      </c>
      <c r="C700" s="190">
        <v>2.0499999999999998</v>
      </c>
      <c r="D700" s="191">
        <v>0.38140000000000002</v>
      </c>
      <c r="E700" s="192">
        <v>0.56379999999999997</v>
      </c>
      <c r="F700" s="193">
        <v>1</v>
      </c>
      <c r="G700" s="172">
        <f t="shared" si="10"/>
        <v>0.56379999999999997</v>
      </c>
      <c r="H700" s="173">
        <f>G700*'2-Calculator'!$G$23</f>
        <v>3058.6149999999998</v>
      </c>
      <c r="I700" s="194" t="s">
        <v>13</v>
      </c>
      <c r="J700" s="194" t="s">
        <v>12</v>
      </c>
      <c r="K700" s="195" t="s">
        <v>152</v>
      </c>
      <c r="L700" s="196" t="s">
        <v>159</v>
      </c>
      <c r="M700" s="258"/>
      <c r="O700" s="177"/>
      <c r="P700" s="165"/>
    </row>
    <row r="701" spans="1:16">
      <c r="A701" s="166" t="s">
        <v>1008</v>
      </c>
      <c r="B701" s="167" t="s">
        <v>1007</v>
      </c>
      <c r="C701" s="168">
        <v>3.02</v>
      </c>
      <c r="D701" s="169">
        <v>0.49320000000000003</v>
      </c>
      <c r="E701" s="170">
        <v>0.72909999999999997</v>
      </c>
      <c r="F701" s="171">
        <v>1</v>
      </c>
      <c r="G701" s="172">
        <f t="shared" si="10"/>
        <v>0.72909999999999997</v>
      </c>
      <c r="H701" s="173">
        <f>G701*'2-Calculator'!$G$23</f>
        <v>3955.3674999999998</v>
      </c>
      <c r="I701" s="174" t="s">
        <v>13</v>
      </c>
      <c r="J701" s="174" t="s">
        <v>12</v>
      </c>
      <c r="K701" s="175" t="s">
        <v>152</v>
      </c>
      <c r="L701" s="176" t="s">
        <v>159</v>
      </c>
      <c r="M701" s="258"/>
      <c r="O701" s="177"/>
      <c r="P701" s="165"/>
    </row>
    <row r="702" spans="1:16">
      <c r="A702" s="166" t="s">
        <v>1009</v>
      </c>
      <c r="B702" s="167" t="s">
        <v>1007</v>
      </c>
      <c r="C702" s="168">
        <v>4.3899999999999997</v>
      </c>
      <c r="D702" s="169">
        <v>0.67579999999999996</v>
      </c>
      <c r="E702" s="170">
        <v>0.999</v>
      </c>
      <c r="F702" s="171">
        <v>1</v>
      </c>
      <c r="G702" s="172">
        <f t="shared" si="10"/>
        <v>0.999</v>
      </c>
      <c r="H702" s="173">
        <f>G702*'2-Calculator'!$G$23</f>
        <v>5419.5749999999998</v>
      </c>
      <c r="I702" s="174" t="s">
        <v>13</v>
      </c>
      <c r="J702" s="174" t="s">
        <v>12</v>
      </c>
      <c r="K702" s="175" t="s">
        <v>152</v>
      </c>
      <c r="L702" s="176" t="s">
        <v>159</v>
      </c>
      <c r="M702" s="258"/>
      <c r="O702" s="177"/>
      <c r="P702" s="165"/>
    </row>
    <row r="703" spans="1:16">
      <c r="A703" s="178" t="s">
        <v>1010</v>
      </c>
      <c r="B703" s="179" t="s">
        <v>1007</v>
      </c>
      <c r="C703" s="180">
        <v>7.85</v>
      </c>
      <c r="D703" s="181">
        <v>1.2701</v>
      </c>
      <c r="E703" s="182">
        <v>1.8774999999999999</v>
      </c>
      <c r="F703" s="183">
        <v>1</v>
      </c>
      <c r="G703" s="182">
        <f t="shared" si="10"/>
        <v>1.8774999999999999</v>
      </c>
      <c r="H703" s="184">
        <f>G703*'2-Calculator'!$G$23</f>
        <v>10185.4375</v>
      </c>
      <c r="I703" s="185" t="s">
        <v>13</v>
      </c>
      <c r="J703" s="185" t="s">
        <v>12</v>
      </c>
      <c r="K703" s="186" t="s">
        <v>152</v>
      </c>
      <c r="L703" s="187" t="s">
        <v>159</v>
      </c>
      <c r="M703" s="258"/>
      <c r="O703" s="177"/>
      <c r="P703" s="165"/>
    </row>
    <row r="704" spans="1:16">
      <c r="A704" s="188" t="s">
        <v>1011</v>
      </c>
      <c r="B704" s="189" t="s">
        <v>1012</v>
      </c>
      <c r="C704" s="190">
        <v>2.35</v>
      </c>
      <c r="D704" s="191">
        <v>0.31879999999999997</v>
      </c>
      <c r="E704" s="192">
        <v>0.4713</v>
      </c>
      <c r="F704" s="193">
        <v>1</v>
      </c>
      <c r="G704" s="172">
        <f t="shared" si="10"/>
        <v>0.4713</v>
      </c>
      <c r="H704" s="173">
        <f>G704*'2-Calculator'!$G$23</f>
        <v>2556.8024999999998</v>
      </c>
      <c r="I704" s="194" t="s">
        <v>13</v>
      </c>
      <c r="J704" s="194" t="s">
        <v>12</v>
      </c>
      <c r="K704" s="195" t="s">
        <v>152</v>
      </c>
      <c r="L704" s="196" t="s">
        <v>159</v>
      </c>
      <c r="M704" s="258"/>
      <c r="O704" s="177"/>
      <c r="P704" s="165"/>
    </row>
    <row r="705" spans="1:16">
      <c r="A705" s="166" t="s">
        <v>1013</v>
      </c>
      <c r="B705" s="167" t="s">
        <v>1012</v>
      </c>
      <c r="C705" s="168">
        <v>3.4</v>
      </c>
      <c r="D705" s="169">
        <v>0.42949999999999999</v>
      </c>
      <c r="E705" s="170">
        <v>0.63490000000000002</v>
      </c>
      <c r="F705" s="171">
        <v>1</v>
      </c>
      <c r="G705" s="172">
        <f t="shared" si="10"/>
        <v>0.63490000000000002</v>
      </c>
      <c r="H705" s="173">
        <f>G705*'2-Calculator'!$G$23</f>
        <v>3444.3325</v>
      </c>
      <c r="I705" s="174" t="s">
        <v>13</v>
      </c>
      <c r="J705" s="174" t="s">
        <v>12</v>
      </c>
      <c r="K705" s="175" t="s">
        <v>152</v>
      </c>
      <c r="L705" s="176" t="s">
        <v>159</v>
      </c>
      <c r="M705" s="258"/>
      <c r="O705" s="177"/>
      <c r="P705" s="165"/>
    </row>
    <row r="706" spans="1:16">
      <c r="A706" s="166" t="s">
        <v>1014</v>
      </c>
      <c r="B706" s="167" t="s">
        <v>1012</v>
      </c>
      <c r="C706" s="168">
        <v>5.0199999999999996</v>
      </c>
      <c r="D706" s="169">
        <v>0.59919999999999995</v>
      </c>
      <c r="E706" s="170">
        <v>0.88580000000000003</v>
      </c>
      <c r="F706" s="171">
        <v>1</v>
      </c>
      <c r="G706" s="172">
        <f t="shared" si="10"/>
        <v>0.88580000000000003</v>
      </c>
      <c r="H706" s="173">
        <f>G706*'2-Calculator'!$G$23</f>
        <v>4805.4650000000001</v>
      </c>
      <c r="I706" s="174" t="s">
        <v>13</v>
      </c>
      <c r="J706" s="174" t="s">
        <v>12</v>
      </c>
      <c r="K706" s="175" t="s">
        <v>152</v>
      </c>
      <c r="L706" s="176" t="s">
        <v>159</v>
      </c>
      <c r="M706" s="258"/>
      <c r="O706" s="177"/>
      <c r="P706" s="165"/>
    </row>
    <row r="707" spans="1:16">
      <c r="A707" s="178" t="s">
        <v>1015</v>
      </c>
      <c r="B707" s="179" t="s">
        <v>1012</v>
      </c>
      <c r="C707" s="180">
        <v>9.1999999999999993</v>
      </c>
      <c r="D707" s="181">
        <v>1.1386000000000001</v>
      </c>
      <c r="E707" s="182">
        <v>1.6831</v>
      </c>
      <c r="F707" s="183">
        <v>1</v>
      </c>
      <c r="G707" s="182">
        <f t="shared" si="10"/>
        <v>1.6831</v>
      </c>
      <c r="H707" s="184">
        <f>G707*'2-Calculator'!$G$23</f>
        <v>9130.817500000001</v>
      </c>
      <c r="I707" s="185" t="s">
        <v>13</v>
      </c>
      <c r="J707" s="185" t="s">
        <v>12</v>
      </c>
      <c r="K707" s="186" t="s">
        <v>152</v>
      </c>
      <c r="L707" s="187" t="s">
        <v>159</v>
      </c>
      <c r="M707" s="258"/>
      <c r="O707" s="177"/>
      <c r="P707" s="165"/>
    </row>
    <row r="708" spans="1:16">
      <c r="A708" s="188" t="s">
        <v>1016</v>
      </c>
      <c r="B708" s="189" t="s">
        <v>1017</v>
      </c>
      <c r="C708" s="190">
        <v>2.94</v>
      </c>
      <c r="D708" s="191">
        <v>1.0936999999999999</v>
      </c>
      <c r="E708" s="192">
        <v>1.6168</v>
      </c>
      <c r="F708" s="193">
        <v>1</v>
      </c>
      <c r="G708" s="172">
        <f t="shared" si="10"/>
        <v>1.6168</v>
      </c>
      <c r="H708" s="173">
        <f>G708*'2-Calculator'!$G$23</f>
        <v>8771.14</v>
      </c>
      <c r="I708" s="194" t="s">
        <v>13</v>
      </c>
      <c r="J708" s="194" t="s">
        <v>12</v>
      </c>
      <c r="K708" s="195" t="s">
        <v>152</v>
      </c>
      <c r="L708" s="196" t="s">
        <v>159</v>
      </c>
      <c r="M708" s="258"/>
      <c r="O708" s="177"/>
      <c r="P708" s="165"/>
    </row>
    <row r="709" spans="1:16">
      <c r="A709" s="166" t="s">
        <v>1018</v>
      </c>
      <c r="B709" s="167" t="s">
        <v>1017</v>
      </c>
      <c r="C709" s="168">
        <v>5.62</v>
      </c>
      <c r="D709" s="169">
        <v>1.7114</v>
      </c>
      <c r="E709" s="170">
        <v>2.5299</v>
      </c>
      <c r="F709" s="171">
        <v>1</v>
      </c>
      <c r="G709" s="172">
        <f t="shared" si="10"/>
        <v>2.5299</v>
      </c>
      <c r="H709" s="173">
        <f>G709*'2-Calculator'!$G$23</f>
        <v>13724.7075</v>
      </c>
      <c r="I709" s="174" t="s">
        <v>13</v>
      </c>
      <c r="J709" s="174" t="s">
        <v>12</v>
      </c>
      <c r="K709" s="175" t="s">
        <v>152</v>
      </c>
      <c r="L709" s="176" t="s">
        <v>159</v>
      </c>
      <c r="M709" s="258"/>
      <c r="O709" s="177"/>
      <c r="P709" s="165"/>
    </row>
    <row r="710" spans="1:16">
      <c r="A710" s="166" t="s">
        <v>1019</v>
      </c>
      <c r="B710" s="167" t="s">
        <v>1017</v>
      </c>
      <c r="C710" s="168">
        <v>7.25</v>
      </c>
      <c r="D710" s="169">
        <v>2.0417999999999998</v>
      </c>
      <c r="E710" s="170">
        <v>3.0183</v>
      </c>
      <c r="F710" s="171">
        <v>1</v>
      </c>
      <c r="G710" s="172">
        <f t="shared" si="10"/>
        <v>3.0183</v>
      </c>
      <c r="H710" s="173">
        <f>G710*'2-Calculator'!$G$23</f>
        <v>16374.2775</v>
      </c>
      <c r="I710" s="174" t="s">
        <v>13</v>
      </c>
      <c r="J710" s="174" t="s">
        <v>12</v>
      </c>
      <c r="K710" s="175" t="s">
        <v>152</v>
      </c>
      <c r="L710" s="176" t="s">
        <v>159</v>
      </c>
      <c r="M710" s="258"/>
      <c r="O710" s="177"/>
      <c r="P710" s="165"/>
    </row>
    <row r="711" spans="1:16">
      <c r="A711" s="178" t="s">
        <v>1020</v>
      </c>
      <c r="B711" s="179" t="s">
        <v>1017</v>
      </c>
      <c r="C711" s="180">
        <v>12.92</v>
      </c>
      <c r="D711" s="181">
        <v>3.5051999999999999</v>
      </c>
      <c r="E711" s="182">
        <v>5.1814999999999998</v>
      </c>
      <c r="F711" s="183">
        <v>1</v>
      </c>
      <c r="G711" s="182">
        <f t="shared" si="10"/>
        <v>5.1814999999999998</v>
      </c>
      <c r="H711" s="184">
        <f>G711*'2-Calculator'!$G$23</f>
        <v>28109.637499999997</v>
      </c>
      <c r="I711" s="185" t="s">
        <v>13</v>
      </c>
      <c r="J711" s="185" t="s">
        <v>12</v>
      </c>
      <c r="K711" s="186" t="s">
        <v>152</v>
      </c>
      <c r="L711" s="187" t="s">
        <v>159</v>
      </c>
      <c r="M711" s="258"/>
      <c r="O711" s="177"/>
      <c r="P711" s="165"/>
    </row>
    <row r="712" spans="1:16">
      <c r="A712" s="188" t="s">
        <v>1021</v>
      </c>
      <c r="B712" s="189" t="s">
        <v>1022</v>
      </c>
      <c r="C712" s="190">
        <v>1.71</v>
      </c>
      <c r="D712" s="191">
        <v>1.0105</v>
      </c>
      <c r="E712" s="192">
        <v>1.4938</v>
      </c>
      <c r="F712" s="193">
        <v>1</v>
      </c>
      <c r="G712" s="172">
        <f t="shared" si="10"/>
        <v>1.4938</v>
      </c>
      <c r="H712" s="173">
        <f>G712*'2-Calculator'!$G$23</f>
        <v>8103.8649999999998</v>
      </c>
      <c r="I712" s="194" t="s">
        <v>13</v>
      </c>
      <c r="J712" s="194" t="s">
        <v>12</v>
      </c>
      <c r="K712" s="195" t="s">
        <v>152</v>
      </c>
      <c r="L712" s="196" t="s">
        <v>159</v>
      </c>
      <c r="M712" s="258"/>
      <c r="O712" s="177"/>
      <c r="P712" s="165"/>
    </row>
    <row r="713" spans="1:16">
      <c r="A713" s="166" t="s">
        <v>1023</v>
      </c>
      <c r="B713" s="167" t="s">
        <v>1022</v>
      </c>
      <c r="C713" s="168">
        <v>2.0499999999999998</v>
      </c>
      <c r="D713" s="169">
        <v>1.1083000000000001</v>
      </c>
      <c r="E713" s="170">
        <v>1.6383000000000001</v>
      </c>
      <c r="F713" s="171">
        <v>1</v>
      </c>
      <c r="G713" s="172">
        <f t="shared" si="10"/>
        <v>1.6383000000000001</v>
      </c>
      <c r="H713" s="173">
        <f>G713*'2-Calculator'!$G$23</f>
        <v>8887.7775000000001</v>
      </c>
      <c r="I713" s="174" t="s">
        <v>13</v>
      </c>
      <c r="J713" s="174" t="s">
        <v>12</v>
      </c>
      <c r="K713" s="175" t="s">
        <v>152</v>
      </c>
      <c r="L713" s="176" t="s">
        <v>159</v>
      </c>
      <c r="M713" s="258"/>
      <c r="O713" s="177"/>
      <c r="P713" s="165"/>
    </row>
    <row r="714" spans="1:16">
      <c r="A714" s="166" t="s">
        <v>1024</v>
      </c>
      <c r="B714" s="167" t="s">
        <v>1022</v>
      </c>
      <c r="C714" s="168">
        <v>3.96</v>
      </c>
      <c r="D714" s="169">
        <v>1.4453</v>
      </c>
      <c r="E714" s="170">
        <v>2.1364999999999998</v>
      </c>
      <c r="F714" s="171">
        <v>1</v>
      </c>
      <c r="G714" s="172">
        <f t="shared" si="10"/>
        <v>2.1364999999999998</v>
      </c>
      <c r="H714" s="173">
        <f>G714*'2-Calculator'!$G$23</f>
        <v>11590.512499999999</v>
      </c>
      <c r="I714" s="174" t="s">
        <v>13</v>
      </c>
      <c r="J714" s="174" t="s">
        <v>12</v>
      </c>
      <c r="K714" s="175" t="s">
        <v>152</v>
      </c>
      <c r="L714" s="176" t="s">
        <v>159</v>
      </c>
      <c r="M714" s="258"/>
      <c r="O714" s="177"/>
      <c r="P714" s="165"/>
    </row>
    <row r="715" spans="1:16">
      <c r="A715" s="178" t="s">
        <v>1025</v>
      </c>
      <c r="B715" s="179" t="s">
        <v>1022</v>
      </c>
      <c r="C715" s="180">
        <v>14.36</v>
      </c>
      <c r="D715" s="181">
        <v>3.3414999999999999</v>
      </c>
      <c r="E715" s="182">
        <v>4.9394999999999998</v>
      </c>
      <c r="F715" s="183">
        <v>1</v>
      </c>
      <c r="G715" s="182">
        <f t="shared" si="10"/>
        <v>4.9394999999999998</v>
      </c>
      <c r="H715" s="184">
        <f>G715*'2-Calculator'!$G$23</f>
        <v>26796.787499999999</v>
      </c>
      <c r="I715" s="185" t="s">
        <v>13</v>
      </c>
      <c r="J715" s="185" t="s">
        <v>12</v>
      </c>
      <c r="K715" s="186" t="s">
        <v>152</v>
      </c>
      <c r="L715" s="187" t="s">
        <v>159</v>
      </c>
      <c r="M715" s="258"/>
      <c r="O715" s="177"/>
      <c r="P715" s="165"/>
    </row>
    <row r="716" spans="1:16">
      <c r="A716" s="188" t="s">
        <v>1026</v>
      </c>
      <c r="B716" s="189" t="s">
        <v>1027</v>
      </c>
      <c r="C716" s="190">
        <v>1.66</v>
      </c>
      <c r="D716" s="191">
        <v>0.74080000000000001</v>
      </c>
      <c r="E716" s="192">
        <v>1.0951</v>
      </c>
      <c r="F716" s="193">
        <v>1</v>
      </c>
      <c r="G716" s="172">
        <f t="shared" si="10"/>
        <v>1.0951</v>
      </c>
      <c r="H716" s="173">
        <f>G716*'2-Calculator'!$G$23</f>
        <v>5940.9174999999996</v>
      </c>
      <c r="I716" s="194" t="s">
        <v>13</v>
      </c>
      <c r="J716" s="194" t="s">
        <v>12</v>
      </c>
      <c r="K716" s="195" t="s">
        <v>152</v>
      </c>
      <c r="L716" s="196" t="s">
        <v>159</v>
      </c>
      <c r="M716" s="258"/>
      <c r="O716" s="177"/>
      <c r="P716" s="165"/>
    </row>
    <row r="717" spans="1:16">
      <c r="A717" s="166" t="s">
        <v>1028</v>
      </c>
      <c r="B717" s="167" t="s">
        <v>1027</v>
      </c>
      <c r="C717" s="168">
        <v>2.7</v>
      </c>
      <c r="D717" s="169">
        <v>0.98950000000000005</v>
      </c>
      <c r="E717" s="170">
        <v>1.4626999999999999</v>
      </c>
      <c r="F717" s="171">
        <v>1</v>
      </c>
      <c r="G717" s="172">
        <f t="shared" si="10"/>
        <v>1.4626999999999999</v>
      </c>
      <c r="H717" s="173">
        <f>G717*'2-Calculator'!$G$23</f>
        <v>7935.1474999999991</v>
      </c>
      <c r="I717" s="174" t="s">
        <v>13</v>
      </c>
      <c r="J717" s="174" t="s">
        <v>12</v>
      </c>
      <c r="K717" s="175" t="s">
        <v>152</v>
      </c>
      <c r="L717" s="176" t="s">
        <v>159</v>
      </c>
      <c r="M717" s="258"/>
      <c r="O717" s="177"/>
      <c r="P717" s="165"/>
    </row>
    <row r="718" spans="1:16">
      <c r="A718" s="166" t="s">
        <v>1029</v>
      </c>
      <c r="B718" s="167" t="s">
        <v>1027</v>
      </c>
      <c r="C718" s="168">
        <v>6.92</v>
      </c>
      <c r="D718" s="169">
        <v>1.6244000000000001</v>
      </c>
      <c r="E718" s="170">
        <v>2.4013</v>
      </c>
      <c r="F718" s="171">
        <v>1</v>
      </c>
      <c r="G718" s="172">
        <f t="shared" si="10"/>
        <v>2.4013</v>
      </c>
      <c r="H718" s="173">
        <f>G718*'2-Calculator'!$G$23</f>
        <v>13027.0525</v>
      </c>
      <c r="I718" s="174" t="s">
        <v>13</v>
      </c>
      <c r="J718" s="174" t="s">
        <v>12</v>
      </c>
      <c r="K718" s="175" t="s">
        <v>152</v>
      </c>
      <c r="L718" s="176" t="s">
        <v>159</v>
      </c>
      <c r="M718" s="258"/>
      <c r="O718" s="177"/>
      <c r="P718" s="165"/>
    </row>
    <row r="719" spans="1:16">
      <c r="A719" s="178" t="s">
        <v>1030</v>
      </c>
      <c r="B719" s="179" t="s">
        <v>1027</v>
      </c>
      <c r="C719" s="180">
        <v>15.46</v>
      </c>
      <c r="D719" s="181">
        <v>3.198</v>
      </c>
      <c r="E719" s="182">
        <v>4.7274000000000003</v>
      </c>
      <c r="F719" s="183">
        <v>1</v>
      </c>
      <c r="G719" s="182">
        <f t="shared" si="10"/>
        <v>4.7274000000000003</v>
      </c>
      <c r="H719" s="184">
        <f>G719*'2-Calculator'!$G$23</f>
        <v>25646.145</v>
      </c>
      <c r="I719" s="185" t="s">
        <v>13</v>
      </c>
      <c r="J719" s="185" t="s">
        <v>12</v>
      </c>
      <c r="K719" s="186" t="s">
        <v>152</v>
      </c>
      <c r="L719" s="187" t="s">
        <v>159</v>
      </c>
      <c r="M719" s="258"/>
      <c r="O719" s="177"/>
      <c r="P719" s="165"/>
    </row>
    <row r="720" spans="1:16">
      <c r="A720" s="188" t="s">
        <v>1031</v>
      </c>
      <c r="B720" s="189" t="s">
        <v>1032</v>
      </c>
      <c r="C720" s="190">
        <v>3.99</v>
      </c>
      <c r="D720" s="191">
        <v>1.0761000000000001</v>
      </c>
      <c r="E720" s="192">
        <v>1.5907</v>
      </c>
      <c r="F720" s="193">
        <v>1</v>
      </c>
      <c r="G720" s="172">
        <f t="shared" si="10"/>
        <v>1.5907</v>
      </c>
      <c r="H720" s="173">
        <f>G720*'2-Calculator'!$G$23</f>
        <v>8629.5475000000006</v>
      </c>
      <c r="I720" s="194" t="s">
        <v>13</v>
      </c>
      <c r="J720" s="194" t="s">
        <v>12</v>
      </c>
      <c r="K720" s="195" t="s">
        <v>152</v>
      </c>
      <c r="L720" s="196" t="s">
        <v>159</v>
      </c>
      <c r="M720" s="258"/>
      <c r="O720" s="177"/>
      <c r="P720" s="165"/>
    </row>
    <row r="721" spans="1:16">
      <c r="A721" s="166" t="s">
        <v>1033</v>
      </c>
      <c r="B721" s="167" t="s">
        <v>1032</v>
      </c>
      <c r="C721" s="168">
        <v>5.1100000000000003</v>
      </c>
      <c r="D721" s="169">
        <v>1.208</v>
      </c>
      <c r="E721" s="170">
        <v>1.7857000000000001</v>
      </c>
      <c r="F721" s="171">
        <v>1</v>
      </c>
      <c r="G721" s="172">
        <f t="shared" si="10"/>
        <v>1.7857000000000001</v>
      </c>
      <c r="H721" s="173">
        <f>G721*'2-Calculator'!$G$23</f>
        <v>9687.4225000000006</v>
      </c>
      <c r="I721" s="174" t="s">
        <v>13</v>
      </c>
      <c r="J721" s="174" t="s">
        <v>12</v>
      </c>
      <c r="K721" s="175" t="s">
        <v>152</v>
      </c>
      <c r="L721" s="176" t="s">
        <v>159</v>
      </c>
      <c r="M721" s="258"/>
      <c r="O721" s="177"/>
      <c r="P721" s="165"/>
    </row>
    <row r="722" spans="1:16">
      <c r="A722" s="166" t="s">
        <v>1034</v>
      </c>
      <c r="B722" s="167" t="s">
        <v>1032</v>
      </c>
      <c r="C722" s="168">
        <v>9.7200000000000006</v>
      </c>
      <c r="D722" s="169">
        <v>1.7250000000000001</v>
      </c>
      <c r="E722" s="170">
        <v>2.5499999999999998</v>
      </c>
      <c r="F722" s="171">
        <v>1</v>
      </c>
      <c r="G722" s="172">
        <f t="shared" si="10"/>
        <v>2.5499999999999998</v>
      </c>
      <c r="H722" s="173">
        <f>G722*'2-Calculator'!$G$23</f>
        <v>13833.749999999998</v>
      </c>
      <c r="I722" s="174" t="s">
        <v>13</v>
      </c>
      <c r="J722" s="174" t="s">
        <v>12</v>
      </c>
      <c r="K722" s="175" t="s">
        <v>152</v>
      </c>
      <c r="L722" s="176" t="s">
        <v>159</v>
      </c>
      <c r="M722" s="258"/>
      <c r="O722" s="177"/>
      <c r="P722" s="165"/>
    </row>
    <row r="723" spans="1:16">
      <c r="A723" s="178" t="s">
        <v>1035</v>
      </c>
      <c r="B723" s="179" t="s">
        <v>1032</v>
      </c>
      <c r="C723" s="180">
        <v>19.77</v>
      </c>
      <c r="D723" s="181">
        <v>3.3355000000000001</v>
      </c>
      <c r="E723" s="182">
        <v>4.9306999999999999</v>
      </c>
      <c r="F723" s="183">
        <v>1</v>
      </c>
      <c r="G723" s="182">
        <f t="shared" si="10"/>
        <v>4.9306999999999999</v>
      </c>
      <c r="H723" s="184">
        <f>G723*'2-Calculator'!$G$23</f>
        <v>26749.047500000001</v>
      </c>
      <c r="I723" s="185" t="s">
        <v>13</v>
      </c>
      <c r="J723" s="185" t="s">
        <v>12</v>
      </c>
      <c r="K723" s="186" t="s">
        <v>152</v>
      </c>
      <c r="L723" s="187" t="s">
        <v>159</v>
      </c>
      <c r="M723" s="258"/>
      <c r="O723" s="177"/>
      <c r="P723" s="165"/>
    </row>
    <row r="724" spans="1:16">
      <c r="A724" s="188" t="s">
        <v>1036</v>
      </c>
      <c r="B724" s="189" t="s">
        <v>1037</v>
      </c>
      <c r="C724" s="190">
        <v>2.5499999999999998</v>
      </c>
      <c r="D724" s="191">
        <v>0.34570000000000001</v>
      </c>
      <c r="E724" s="192">
        <v>0.51100000000000001</v>
      </c>
      <c r="F724" s="193">
        <v>1</v>
      </c>
      <c r="G724" s="172">
        <f t="shared" si="10"/>
        <v>0.51100000000000001</v>
      </c>
      <c r="H724" s="173">
        <f>G724*'2-Calculator'!$G$23</f>
        <v>2772.1750000000002</v>
      </c>
      <c r="I724" s="194" t="s">
        <v>13</v>
      </c>
      <c r="J724" s="194" t="s">
        <v>12</v>
      </c>
      <c r="K724" s="195" t="s">
        <v>152</v>
      </c>
      <c r="L724" s="196" t="s">
        <v>159</v>
      </c>
      <c r="M724" s="258"/>
      <c r="O724" s="177"/>
      <c r="P724" s="165"/>
    </row>
    <row r="725" spans="1:16">
      <c r="A725" s="166" t="s">
        <v>1038</v>
      </c>
      <c r="B725" s="167" t="s">
        <v>1037</v>
      </c>
      <c r="C725" s="168">
        <v>2.65</v>
      </c>
      <c r="D725" s="169">
        <v>0.44040000000000001</v>
      </c>
      <c r="E725" s="170">
        <v>0.65100000000000002</v>
      </c>
      <c r="F725" s="171">
        <v>1</v>
      </c>
      <c r="G725" s="172">
        <f t="shared" ref="G725:G788" si="11">ROUND(E725*F725,4)</f>
        <v>0.65100000000000002</v>
      </c>
      <c r="H725" s="173">
        <f>G725*'2-Calculator'!$G$23</f>
        <v>3531.6750000000002</v>
      </c>
      <c r="I725" s="174" t="s">
        <v>13</v>
      </c>
      <c r="J725" s="174" t="s">
        <v>12</v>
      </c>
      <c r="K725" s="175" t="s">
        <v>152</v>
      </c>
      <c r="L725" s="176" t="s">
        <v>159</v>
      </c>
      <c r="M725" s="258"/>
      <c r="O725" s="177"/>
      <c r="P725" s="165"/>
    </row>
    <row r="726" spans="1:16">
      <c r="A726" s="166" t="s">
        <v>1039</v>
      </c>
      <c r="B726" s="167" t="s">
        <v>1037</v>
      </c>
      <c r="C726" s="168">
        <v>3.95</v>
      </c>
      <c r="D726" s="169">
        <v>0.59260000000000002</v>
      </c>
      <c r="E726" s="170">
        <v>0.876</v>
      </c>
      <c r="F726" s="171">
        <v>1</v>
      </c>
      <c r="G726" s="172">
        <f t="shared" si="11"/>
        <v>0.876</v>
      </c>
      <c r="H726" s="173">
        <f>G726*'2-Calculator'!$G$23</f>
        <v>4752.3</v>
      </c>
      <c r="I726" s="174" t="s">
        <v>13</v>
      </c>
      <c r="J726" s="174" t="s">
        <v>12</v>
      </c>
      <c r="K726" s="175" t="s">
        <v>152</v>
      </c>
      <c r="L726" s="176" t="s">
        <v>159</v>
      </c>
      <c r="M726" s="258"/>
      <c r="O726" s="177"/>
      <c r="P726" s="165"/>
    </row>
    <row r="727" spans="1:16">
      <c r="A727" s="178" t="s">
        <v>1040</v>
      </c>
      <c r="B727" s="179" t="s">
        <v>1037</v>
      </c>
      <c r="C727" s="180">
        <v>7.37</v>
      </c>
      <c r="D727" s="181">
        <v>1.1509</v>
      </c>
      <c r="E727" s="182">
        <v>1.7013</v>
      </c>
      <c r="F727" s="183">
        <v>1</v>
      </c>
      <c r="G727" s="182">
        <f t="shared" si="11"/>
        <v>1.7013</v>
      </c>
      <c r="H727" s="184">
        <f>G727*'2-Calculator'!$G$23</f>
        <v>9229.5524999999998</v>
      </c>
      <c r="I727" s="185" t="s">
        <v>13</v>
      </c>
      <c r="J727" s="185" t="s">
        <v>12</v>
      </c>
      <c r="K727" s="186" t="s">
        <v>152</v>
      </c>
      <c r="L727" s="187" t="s">
        <v>159</v>
      </c>
      <c r="M727" s="258"/>
      <c r="O727" s="177"/>
      <c r="P727" s="165"/>
    </row>
    <row r="728" spans="1:16">
      <c r="A728" s="188" t="s">
        <v>1041</v>
      </c>
      <c r="B728" s="189" t="s">
        <v>1042</v>
      </c>
      <c r="C728" s="190">
        <v>3.36</v>
      </c>
      <c r="D728" s="191">
        <v>0.3498</v>
      </c>
      <c r="E728" s="192">
        <v>0.5171</v>
      </c>
      <c r="F728" s="193">
        <v>1</v>
      </c>
      <c r="G728" s="172">
        <f t="shared" si="11"/>
        <v>0.5171</v>
      </c>
      <c r="H728" s="173">
        <f>G728*'2-Calculator'!$G$23</f>
        <v>2805.2674999999999</v>
      </c>
      <c r="I728" s="194" t="s">
        <v>13</v>
      </c>
      <c r="J728" s="194" t="s">
        <v>12</v>
      </c>
      <c r="K728" s="195" t="s">
        <v>152</v>
      </c>
      <c r="L728" s="196" t="s">
        <v>159</v>
      </c>
      <c r="M728" s="258"/>
      <c r="O728" s="177"/>
      <c r="P728" s="165"/>
    </row>
    <row r="729" spans="1:16">
      <c r="A729" s="166" t="s">
        <v>1043</v>
      </c>
      <c r="B729" s="167" t="s">
        <v>1042</v>
      </c>
      <c r="C729" s="168">
        <v>4.68</v>
      </c>
      <c r="D729" s="169">
        <v>0.47420000000000001</v>
      </c>
      <c r="E729" s="170">
        <v>0.70099999999999996</v>
      </c>
      <c r="F729" s="171">
        <v>1</v>
      </c>
      <c r="G729" s="172">
        <f t="shared" si="11"/>
        <v>0.70099999999999996</v>
      </c>
      <c r="H729" s="173">
        <f>G729*'2-Calculator'!$G$23</f>
        <v>3802.9249999999997</v>
      </c>
      <c r="I729" s="174" t="s">
        <v>13</v>
      </c>
      <c r="J729" s="174" t="s">
        <v>12</v>
      </c>
      <c r="K729" s="175" t="s">
        <v>152</v>
      </c>
      <c r="L729" s="176" t="s">
        <v>159</v>
      </c>
      <c r="M729" s="258"/>
      <c r="O729" s="177"/>
      <c r="P729" s="165"/>
    </row>
    <row r="730" spans="1:16">
      <c r="A730" s="166" t="s">
        <v>1044</v>
      </c>
      <c r="B730" s="167" t="s">
        <v>1042</v>
      </c>
      <c r="C730" s="168">
        <v>6.65</v>
      </c>
      <c r="D730" s="169">
        <v>0.68720000000000003</v>
      </c>
      <c r="E730" s="170">
        <v>1.0158</v>
      </c>
      <c r="F730" s="171">
        <v>1</v>
      </c>
      <c r="G730" s="172">
        <f t="shared" si="11"/>
        <v>1.0158</v>
      </c>
      <c r="H730" s="173">
        <f>G730*'2-Calculator'!$G$23</f>
        <v>5510.7150000000001</v>
      </c>
      <c r="I730" s="174" t="s">
        <v>13</v>
      </c>
      <c r="J730" s="174" t="s">
        <v>12</v>
      </c>
      <c r="K730" s="175" t="s">
        <v>152</v>
      </c>
      <c r="L730" s="176" t="s">
        <v>159</v>
      </c>
      <c r="M730" s="258"/>
      <c r="O730" s="177"/>
      <c r="P730" s="165"/>
    </row>
    <row r="731" spans="1:16">
      <c r="A731" s="178" t="s">
        <v>1045</v>
      </c>
      <c r="B731" s="179" t="s">
        <v>1042</v>
      </c>
      <c r="C731" s="180">
        <v>11.69</v>
      </c>
      <c r="D731" s="181">
        <v>1.2150000000000001</v>
      </c>
      <c r="E731" s="182">
        <v>1.7961</v>
      </c>
      <c r="F731" s="183">
        <v>1</v>
      </c>
      <c r="G731" s="182">
        <f t="shared" si="11"/>
        <v>1.7961</v>
      </c>
      <c r="H731" s="184">
        <f>G731*'2-Calculator'!$G$23</f>
        <v>9743.8425000000007</v>
      </c>
      <c r="I731" s="185" t="s">
        <v>13</v>
      </c>
      <c r="J731" s="185" t="s">
        <v>12</v>
      </c>
      <c r="K731" s="186" t="s">
        <v>152</v>
      </c>
      <c r="L731" s="187" t="s">
        <v>159</v>
      </c>
      <c r="M731" s="258"/>
      <c r="O731" s="177"/>
      <c r="P731" s="165"/>
    </row>
    <row r="732" spans="1:16">
      <c r="A732" s="188" t="s">
        <v>1046</v>
      </c>
      <c r="B732" s="189" t="s">
        <v>1047</v>
      </c>
      <c r="C732" s="190">
        <v>2.1</v>
      </c>
      <c r="D732" s="191">
        <v>0.28149999999999997</v>
      </c>
      <c r="E732" s="192">
        <v>0.41610000000000003</v>
      </c>
      <c r="F732" s="193">
        <v>1</v>
      </c>
      <c r="G732" s="172">
        <f t="shared" si="11"/>
        <v>0.41610000000000003</v>
      </c>
      <c r="H732" s="173">
        <f>G732*'2-Calculator'!$G$23</f>
        <v>2257.3425000000002</v>
      </c>
      <c r="I732" s="194" t="s">
        <v>13</v>
      </c>
      <c r="J732" s="194" t="s">
        <v>12</v>
      </c>
      <c r="K732" s="195" t="s">
        <v>152</v>
      </c>
      <c r="L732" s="196" t="s">
        <v>159</v>
      </c>
      <c r="M732" s="258"/>
      <c r="O732" s="177"/>
      <c r="P732" s="165"/>
    </row>
    <row r="733" spans="1:16">
      <c r="A733" s="166" t="s">
        <v>1048</v>
      </c>
      <c r="B733" s="167" t="s">
        <v>1047</v>
      </c>
      <c r="C733" s="168">
        <v>2.82</v>
      </c>
      <c r="D733" s="169">
        <v>0.3921</v>
      </c>
      <c r="E733" s="170">
        <v>0.5796</v>
      </c>
      <c r="F733" s="171">
        <v>1</v>
      </c>
      <c r="G733" s="172">
        <f t="shared" si="11"/>
        <v>0.5796</v>
      </c>
      <c r="H733" s="173">
        <f>G733*'2-Calculator'!$G$23</f>
        <v>3144.33</v>
      </c>
      <c r="I733" s="174" t="s">
        <v>13</v>
      </c>
      <c r="J733" s="174" t="s">
        <v>12</v>
      </c>
      <c r="K733" s="175" t="s">
        <v>152</v>
      </c>
      <c r="L733" s="176" t="s">
        <v>159</v>
      </c>
      <c r="M733" s="258"/>
      <c r="O733" s="177"/>
      <c r="P733" s="165"/>
    </row>
    <row r="734" spans="1:16">
      <c r="A734" s="166" t="s">
        <v>1049</v>
      </c>
      <c r="B734" s="167" t="s">
        <v>1047</v>
      </c>
      <c r="C734" s="168">
        <v>3.96</v>
      </c>
      <c r="D734" s="169">
        <v>0.52380000000000004</v>
      </c>
      <c r="E734" s="170">
        <v>0.77429999999999999</v>
      </c>
      <c r="F734" s="171">
        <v>1</v>
      </c>
      <c r="G734" s="172">
        <f t="shared" si="11"/>
        <v>0.77429999999999999</v>
      </c>
      <c r="H734" s="173">
        <f>G734*'2-Calculator'!$G$23</f>
        <v>4200.5775000000003</v>
      </c>
      <c r="I734" s="174" t="s">
        <v>13</v>
      </c>
      <c r="J734" s="174" t="s">
        <v>12</v>
      </c>
      <c r="K734" s="175" t="s">
        <v>152</v>
      </c>
      <c r="L734" s="176" t="s">
        <v>159</v>
      </c>
      <c r="M734" s="258"/>
      <c r="O734" s="177"/>
      <c r="P734" s="165"/>
    </row>
    <row r="735" spans="1:16">
      <c r="A735" s="178" t="s">
        <v>1050</v>
      </c>
      <c r="B735" s="179" t="s">
        <v>1047</v>
      </c>
      <c r="C735" s="180">
        <v>7.38</v>
      </c>
      <c r="D735" s="181">
        <v>0.94210000000000005</v>
      </c>
      <c r="E735" s="182">
        <v>1.3927</v>
      </c>
      <c r="F735" s="183">
        <v>1</v>
      </c>
      <c r="G735" s="182">
        <f t="shared" si="11"/>
        <v>1.3927</v>
      </c>
      <c r="H735" s="184">
        <f>G735*'2-Calculator'!$G$23</f>
        <v>7555.3975</v>
      </c>
      <c r="I735" s="185" t="s">
        <v>13</v>
      </c>
      <c r="J735" s="185" t="s">
        <v>12</v>
      </c>
      <c r="K735" s="186" t="s">
        <v>152</v>
      </c>
      <c r="L735" s="187" t="s">
        <v>159</v>
      </c>
      <c r="M735" s="258"/>
      <c r="O735" s="177"/>
      <c r="P735" s="165"/>
    </row>
    <row r="736" spans="1:16">
      <c r="A736" s="188" t="s">
        <v>1051</v>
      </c>
      <c r="B736" s="189" t="s">
        <v>1052</v>
      </c>
      <c r="C736" s="190">
        <v>2.61</v>
      </c>
      <c r="D736" s="191">
        <v>0.4748</v>
      </c>
      <c r="E736" s="192">
        <v>0.70189999999999997</v>
      </c>
      <c r="F736" s="193">
        <v>1</v>
      </c>
      <c r="G736" s="172">
        <f t="shared" si="11"/>
        <v>0.70189999999999997</v>
      </c>
      <c r="H736" s="173">
        <f>G736*'2-Calculator'!$G$23</f>
        <v>3807.8074999999999</v>
      </c>
      <c r="I736" s="194" t="s">
        <v>13</v>
      </c>
      <c r="J736" s="194" t="s">
        <v>12</v>
      </c>
      <c r="K736" s="195" t="s">
        <v>152</v>
      </c>
      <c r="L736" s="196" t="s">
        <v>159</v>
      </c>
      <c r="M736" s="258"/>
      <c r="O736" s="177"/>
      <c r="P736" s="165"/>
    </row>
    <row r="737" spans="1:16">
      <c r="A737" s="166" t="s">
        <v>1053</v>
      </c>
      <c r="B737" s="167" t="s">
        <v>1052</v>
      </c>
      <c r="C737" s="168">
        <v>3.49</v>
      </c>
      <c r="D737" s="169">
        <v>0.56940000000000002</v>
      </c>
      <c r="E737" s="170">
        <v>0.8417</v>
      </c>
      <c r="F737" s="171">
        <v>1</v>
      </c>
      <c r="G737" s="172">
        <f t="shared" si="11"/>
        <v>0.8417</v>
      </c>
      <c r="H737" s="173">
        <f>G737*'2-Calculator'!$G$23</f>
        <v>4566.2224999999999</v>
      </c>
      <c r="I737" s="174" t="s">
        <v>13</v>
      </c>
      <c r="J737" s="174" t="s">
        <v>12</v>
      </c>
      <c r="K737" s="175" t="s">
        <v>152</v>
      </c>
      <c r="L737" s="176" t="s">
        <v>159</v>
      </c>
      <c r="M737" s="258"/>
      <c r="O737" s="177"/>
      <c r="P737" s="165"/>
    </row>
    <row r="738" spans="1:16">
      <c r="A738" s="166" t="s">
        <v>1054</v>
      </c>
      <c r="B738" s="167" t="s">
        <v>1052</v>
      </c>
      <c r="C738" s="168">
        <v>5.38</v>
      </c>
      <c r="D738" s="169">
        <v>0.84219999999999995</v>
      </c>
      <c r="E738" s="170">
        <v>1.2450000000000001</v>
      </c>
      <c r="F738" s="171">
        <v>1</v>
      </c>
      <c r="G738" s="172">
        <f t="shared" si="11"/>
        <v>1.2450000000000001</v>
      </c>
      <c r="H738" s="173">
        <f>G738*'2-Calculator'!$G$23</f>
        <v>6754.1250000000009</v>
      </c>
      <c r="I738" s="174" t="s">
        <v>13</v>
      </c>
      <c r="J738" s="174" t="s">
        <v>12</v>
      </c>
      <c r="K738" s="175" t="s">
        <v>152</v>
      </c>
      <c r="L738" s="176" t="s">
        <v>159</v>
      </c>
      <c r="M738" s="258"/>
      <c r="O738" s="177"/>
      <c r="P738" s="165"/>
    </row>
    <row r="739" spans="1:16">
      <c r="A739" s="178" t="s">
        <v>1055</v>
      </c>
      <c r="B739" s="179" t="s">
        <v>1052</v>
      </c>
      <c r="C739" s="180">
        <v>15.23</v>
      </c>
      <c r="D739" s="181">
        <v>2.2385000000000002</v>
      </c>
      <c r="E739" s="182">
        <v>3.3090000000000002</v>
      </c>
      <c r="F739" s="183">
        <v>1</v>
      </c>
      <c r="G739" s="182">
        <f t="shared" si="11"/>
        <v>3.3090000000000002</v>
      </c>
      <c r="H739" s="184">
        <f>G739*'2-Calculator'!$G$23</f>
        <v>17951.325000000001</v>
      </c>
      <c r="I739" s="185" t="s">
        <v>13</v>
      </c>
      <c r="J739" s="185" t="s">
        <v>12</v>
      </c>
      <c r="K739" s="186" t="s">
        <v>152</v>
      </c>
      <c r="L739" s="187" t="s">
        <v>159</v>
      </c>
      <c r="M739" s="258"/>
      <c r="O739" s="177"/>
      <c r="P739" s="165"/>
    </row>
    <row r="740" spans="1:16">
      <c r="A740" s="188" t="s">
        <v>1056</v>
      </c>
      <c r="B740" s="189" t="s">
        <v>1057</v>
      </c>
      <c r="C740" s="190">
        <v>2.76</v>
      </c>
      <c r="D740" s="191">
        <v>0.38829999999999998</v>
      </c>
      <c r="E740" s="192">
        <v>0.57399999999999995</v>
      </c>
      <c r="F740" s="193">
        <v>1</v>
      </c>
      <c r="G740" s="172">
        <f t="shared" si="11"/>
        <v>0.57399999999999995</v>
      </c>
      <c r="H740" s="173">
        <f>G740*'2-Calculator'!$G$23</f>
        <v>3113.95</v>
      </c>
      <c r="I740" s="194" t="s">
        <v>13</v>
      </c>
      <c r="J740" s="194" t="s">
        <v>12</v>
      </c>
      <c r="K740" s="195" t="s">
        <v>152</v>
      </c>
      <c r="L740" s="196" t="s">
        <v>159</v>
      </c>
      <c r="M740" s="258"/>
      <c r="O740" s="177"/>
      <c r="P740" s="165"/>
    </row>
    <row r="741" spans="1:16">
      <c r="A741" s="166" t="s">
        <v>1058</v>
      </c>
      <c r="B741" s="167" t="s">
        <v>1057</v>
      </c>
      <c r="C741" s="168">
        <v>3.66</v>
      </c>
      <c r="D741" s="169">
        <v>0.5081</v>
      </c>
      <c r="E741" s="170">
        <v>0.75109999999999999</v>
      </c>
      <c r="F741" s="171">
        <v>1</v>
      </c>
      <c r="G741" s="172">
        <f t="shared" si="11"/>
        <v>0.75109999999999999</v>
      </c>
      <c r="H741" s="173">
        <f>G741*'2-Calculator'!$G$23</f>
        <v>4074.7174999999997</v>
      </c>
      <c r="I741" s="174" t="s">
        <v>13</v>
      </c>
      <c r="J741" s="174" t="s">
        <v>12</v>
      </c>
      <c r="K741" s="175" t="s">
        <v>152</v>
      </c>
      <c r="L741" s="176" t="s">
        <v>159</v>
      </c>
      <c r="M741" s="258"/>
      <c r="O741" s="177"/>
      <c r="P741" s="165"/>
    </row>
    <row r="742" spans="1:16">
      <c r="A742" s="166" t="s">
        <v>1059</v>
      </c>
      <c r="B742" s="167" t="s">
        <v>1057</v>
      </c>
      <c r="C742" s="168">
        <v>5.0599999999999996</v>
      </c>
      <c r="D742" s="169">
        <v>0.69550000000000001</v>
      </c>
      <c r="E742" s="170">
        <v>1.0281</v>
      </c>
      <c r="F742" s="171">
        <v>1</v>
      </c>
      <c r="G742" s="172">
        <f t="shared" si="11"/>
        <v>1.0281</v>
      </c>
      <c r="H742" s="173">
        <f>G742*'2-Calculator'!$G$23</f>
        <v>5577.4425000000001</v>
      </c>
      <c r="I742" s="174" t="s">
        <v>13</v>
      </c>
      <c r="J742" s="174" t="s">
        <v>12</v>
      </c>
      <c r="K742" s="175" t="s">
        <v>152</v>
      </c>
      <c r="L742" s="176" t="s">
        <v>159</v>
      </c>
      <c r="M742" s="258"/>
      <c r="O742" s="177"/>
      <c r="P742" s="165"/>
    </row>
    <row r="743" spans="1:16">
      <c r="A743" s="178" t="s">
        <v>1060</v>
      </c>
      <c r="B743" s="179" t="s">
        <v>1057</v>
      </c>
      <c r="C743" s="180">
        <v>9.43</v>
      </c>
      <c r="D743" s="181">
        <v>1.2801</v>
      </c>
      <c r="E743" s="182">
        <v>1.8923000000000001</v>
      </c>
      <c r="F743" s="183">
        <v>1</v>
      </c>
      <c r="G743" s="182">
        <f t="shared" si="11"/>
        <v>1.8923000000000001</v>
      </c>
      <c r="H743" s="184">
        <f>G743*'2-Calculator'!$G$23</f>
        <v>10265.727500000001</v>
      </c>
      <c r="I743" s="185" t="s">
        <v>13</v>
      </c>
      <c r="J743" s="185" t="s">
        <v>12</v>
      </c>
      <c r="K743" s="186" t="s">
        <v>152</v>
      </c>
      <c r="L743" s="187" t="s">
        <v>159</v>
      </c>
      <c r="M743" s="258"/>
      <c r="O743" s="177"/>
      <c r="P743" s="165"/>
    </row>
    <row r="744" spans="1:16">
      <c r="A744" s="188" t="s">
        <v>1061</v>
      </c>
      <c r="B744" s="189" t="s">
        <v>1062</v>
      </c>
      <c r="C744" s="190">
        <v>2.33</v>
      </c>
      <c r="D744" s="191">
        <v>0.34820000000000001</v>
      </c>
      <c r="E744" s="192">
        <v>0.51470000000000005</v>
      </c>
      <c r="F744" s="193">
        <v>1</v>
      </c>
      <c r="G744" s="172">
        <f t="shared" si="11"/>
        <v>0.51470000000000005</v>
      </c>
      <c r="H744" s="173">
        <f>G744*'2-Calculator'!$G$23</f>
        <v>2792.2475000000004</v>
      </c>
      <c r="I744" s="194" t="s">
        <v>13</v>
      </c>
      <c r="J744" s="194" t="s">
        <v>12</v>
      </c>
      <c r="K744" s="195" t="s">
        <v>152</v>
      </c>
      <c r="L744" s="196" t="s">
        <v>159</v>
      </c>
      <c r="M744" s="258"/>
      <c r="O744" s="177"/>
      <c r="P744" s="165"/>
    </row>
    <row r="745" spans="1:16">
      <c r="A745" s="166" t="s">
        <v>1063</v>
      </c>
      <c r="B745" s="167" t="s">
        <v>1062</v>
      </c>
      <c r="C745" s="168">
        <v>2.68</v>
      </c>
      <c r="D745" s="169">
        <v>0.41710000000000003</v>
      </c>
      <c r="E745" s="170">
        <v>0.61660000000000004</v>
      </c>
      <c r="F745" s="171">
        <v>1</v>
      </c>
      <c r="G745" s="172">
        <f t="shared" si="11"/>
        <v>0.61660000000000004</v>
      </c>
      <c r="H745" s="173">
        <f>G745*'2-Calculator'!$G$23</f>
        <v>3345.0550000000003</v>
      </c>
      <c r="I745" s="174" t="s">
        <v>13</v>
      </c>
      <c r="J745" s="174" t="s">
        <v>12</v>
      </c>
      <c r="K745" s="175" t="s">
        <v>152</v>
      </c>
      <c r="L745" s="176" t="s">
        <v>159</v>
      </c>
      <c r="M745" s="258"/>
      <c r="O745" s="177"/>
      <c r="P745" s="165"/>
    </row>
    <row r="746" spans="1:16">
      <c r="A746" s="166" t="s">
        <v>1064</v>
      </c>
      <c r="B746" s="167" t="s">
        <v>1062</v>
      </c>
      <c r="C746" s="168">
        <v>3.75</v>
      </c>
      <c r="D746" s="169">
        <v>0.56850000000000001</v>
      </c>
      <c r="E746" s="170">
        <v>0.84040000000000004</v>
      </c>
      <c r="F746" s="171">
        <v>1</v>
      </c>
      <c r="G746" s="172">
        <f t="shared" si="11"/>
        <v>0.84040000000000004</v>
      </c>
      <c r="H746" s="173">
        <f>G746*'2-Calculator'!$G$23</f>
        <v>4559.17</v>
      </c>
      <c r="I746" s="174" t="s">
        <v>13</v>
      </c>
      <c r="J746" s="174" t="s">
        <v>12</v>
      </c>
      <c r="K746" s="175" t="s">
        <v>152</v>
      </c>
      <c r="L746" s="176" t="s">
        <v>159</v>
      </c>
      <c r="M746" s="258"/>
      <c r="O746" s="177"/>
      <c r="P746" s="165"/>
    </row>
    <row r="747" spans="1:16">
      <c r="A747" s="178" t="s">
        <v>1065</v>
      </c>
      <c r="B747" s="179" t="s">
        <v>1062</v>
      </c>
      <c r="C747" s="180">
        <v>6.53</v>
      </c>
      <c r="D747" s="181">
        <v>1.0086999999999999</v>
      </c>
      <c r="E747" s="182">
        <v>1.4911000000000001</v>
      </c>
      <c r="F747" s="183">
        <v>1</v>
      </c>
      <c r="G747" s="182">
        <f t="shared" si="11"/>
        <v>1.4911000000000001</v>
      </c>
      <c r="H747" s="184">
        <f>G747*'2-Calculator'!$G$23</f>
        <v>8089.2175000000007</v>
      </c>
      <c r="I747" s="185" t="s">
        <v>13</v>
      </c>
      <c r="J747" s="185" t="s">
        <v>12</v>
      </c>
      <c r="K747" s="186" t="s">
        <v>152</v>
      </c>
      <c r="L747" s="187" t="s">
        <v>159</v>
      </c>
      <c r="M747" s="258"/>
      <c r="O747" s="177"/>
      <c r="P747" s="165"/>
    </row>
    <row r="748" spans="1:16">
      <c r="A748" s="188" t="s">
        <v>1066</v>
      </c>
      <c r="B748" s="189" t="s">
        <v>1067</v>
      </c>
      <c r="C748" s="190">
        <v>2.5499999999999998</v>
      </c>
      <c r="D748" s="191">
        <v>0.35589999999999999</v>
      </c>
      <c r="E748" s="192">
        <v>0.52610000000000001</v>
      </c>
      <c r="F748" s="193">
        <v>1</v>
      </c>
      <c r="G748" s="172">
        <f t="shared" si="11"/>
        <v>0.52610000000000001</v>
      </c>
      <c r="H748" s="173">
        <f>G748*'2-Calculator'!$G$23</f>
        <v>2854.0925000000002</v>
      </c>
      <c r="I748" s="194" t="s">
        <v>13</v>
      </c>
      <c r="J748" s="194" t="s">
        <v>12</v>
      </c>
      <c r="K748" s="195" t="s">
        <v>152</v>
      </c>
      <c r="L748" s="196" t="s">
        <v>159</v>
      </c>
      <c r="M748" s="258"/>
      <c r="O748" s="177"/>
      <c r="P748" s="165"/>
    </row>
    <row r="749" spans="1:16">
      <c r="A749" s="166" t="s">
        <v>1068</v>
      </c>
      <c r="B749" s="167" t="s">
        <v>1067</v>
      </c>
      <c r="C749" s="168">
        <v>3.32</v>
      </c>
      <c r="D749" s="169">
        <v>0.43980000000000002</v>
      </c>
      <c r="E749" s="170">
        <v>0.65010000000000001</v>
      </c>
      <c r="F749" s="171">
        <v>1</v>
      </c>
      <c r="G749" s="172">
        <f t="shared" si="11"/>
        <v>0.65010000000000001</v>
      </c>
      <c r="H749" s="173">
        <f>G749*'2-Calculator'!$G$23</f>
        <v>3526.7925</v>
      </c>
      <c r="I749" s="174" t="s">
        <v>13</v>
      </c>
      <c r="J749" s="174" t="s">
        <v>12</v>
      </c>
      <c r="K749" s="175" t="s">
        <v>152</v>
      </c>
      <c r="L749" s="176" t="s">
        <v>159</v>
      </c>
      <c r="M749" s="258"/>
      <c r="O749" s="177"/>
      <c r="P749" s="165"/>
    </row>
    <row r="750" spans="1:16">
      <c r="A750" s="166" t="s">
        <v>1069</v>
      </c>
      <c r="B750" s="167" t="s">
        <v>1067</v>
      </c>
      <c r="C750" s="168">
        <v>4.84</v>
      </c>
      <c r="D750" s="169">
        <v>0.61770000000000003</v>
      </c>
      <c r="E750" s="170">
        <v>0.91310000000000002</v>
      </c>
      <c r="F750" s="171">
        <v>1</v>
      </c>
      <c r="G750" s="172">
        <f t="shared" si="11"/>
        <v>0.91310000000000002</v>
      </c>
      <c r="H750" s="173">
        <f>G750*'2-Calculator'!$G$23</f>
        <v>4953.5675000000001</v>
      </c>
      <c r="I750" s="174" t="s">
        <v>13</v>
      </c>
      <c r="J750" s="174" t="s">
        <v>12</v>
      </c>
      <c r="K750" s="175" t="s">
        <v>152</v>
      </c>
      <c r="L750" s="176" t="s">
        <v>159</v>
      </c>
      <c r="M750" s="258"/>
      <c r="O750" s="177"/>
      <c r="P750" s="165"/>
    </row>
    <row r="751" spans="1:16">
      <c r="A751" s="178" t="s">
        <v>1070</v>
      </c>
      <c r="B751" s="179" t="s">
        <v>1067</v>
      </c>
      <c r="C751" s="180">
        <v>8.4499999999999993</v>
      </c>
      <c r="D751" s="181">
        <v>1.0986</v>
      </c>
      <c r="E751" s="182">
        <v>1.6240000000000001</v>
      </c>
      <c r="F751" s="183">
        <v>1</v>
      </c>
      <c r="G751" s="182">
        <f t="shared" si="11"/>
        <v>1.6240000000000001</v>
      </c>
      <c r="H751" s="184">
        <f>G751*'2-Calculator'!$G$23</f>
        <v>8810.2000000000007</v>
      </c>
      <c r="I751" s="185" t="s">
        <v>13</v>
      </c>
      <c r="J751" s="185" t="s">
        <v>12</v>
      </c>
      <c r="K751" s="186" t="s">
        <v>152</v>
      </c>
      <c r="L751" s="187" t="s">
        <v>159</v>
      </c>
      <c r="M751" s="258"/>
      <c r="O751" s="177"/>
      <c r="P751" s="165"/>
    </row>
    <row r="752" spans="1:16">
      <c r="A752" s="188" t="s">
        <v>1071</v>
      </c>
      <c r="B752" s="189" t="s">
        <v>1072</v>
      </c>
      <c r="C752" s="190">
        <v>2.27</v>
      </c>
      <c r="D752" s="191">
        <v>0.37140000000000001</v>
      </c>
      <c r="E752" s="192">
        <v>0.54900000000000004</v>
      </c>
      <c r="F752" s="193">
        <v>1</v>
      </c>
      <c r="G752" s="172">
        <f t="shared" si="11"/>
        <v>0.54900000000000004</v>
      </c>
      <c r="H752" s="173">
        <f>G752*'2-Calculator'!$G$23</f>
        <v>2978.3250000000003</v>
      </c>
      <c r="I752" s="194" t="s">
        <v>13</v>
      </c>
      <c r="J752" s="194" t="s">
        <v>12</v>
      </c>
      <c r="K752" s="195" t="s">
        <v>152</v>
      </c>
      <c r="L752" s="196" t="s">
        <v>159</v>
      </c>
      <c r="M752" s="258"/>
      <c r="O752" s="177"/>
      <c r="P752" s="165"/>
    </row>
    <row r="753" spans="1:16">
      <c r="A753" s="166" t="s">
        <v>1073</v>
      </c>
      <c r="B753" s="167" t="s">
        <v>1072</v>
      </c>
      <c r="C753" s="168">
        <v>3.3</v>
      </c>
      <c r="D753" s="169">
        <v>0.4788</v>
      </c>
      <c r="E753" s="170">
        <v>0.70779999999999998</v>
      </c>
      <c r="F753" s="171">
        <v>1</v>
      </c>
      <c r="G753" s="172">
        <f t="shared" si="11"/>
        <v>0.70779999999999998</v>
      </c>
      <c r="H753" s="173">
        <f>G753*'2-Calculator'!$G$23</f>
        <v>3839.8150000000001</v>
      </c>
      <c r="I753" s="174" t="s">
        <v>13</v>
      </c>
      <c r="J753" s="174" t="s">
        <v>12</v>
      </c>
      <c r="K753" s="175" t="s">
        <v>152</v>
      </c>
      <c r="L753" s="176" t="s">
        <v>159</v>
      </c>
      <c r="M753" s="258"/>
      <c r="O753" s="177"/>
      <c r="P753" s="165"/>
    </row>
    <row r="754" spans="1:16">
      <c r="A754" s="166" t="s">
        <v>1074</v>
      </c>
      <c r="B754" s="167" t="s">
        <v>1072</v>
      </c>
      <c r="C754" s="168">
        <v>5.16</v>
      </c>
      <c r="D754" s="169">
        <v>0.68330000000000002</v>
      </c>
      <c r="E754" s="170">
        <v>1.0101</v>
      </c>
      <c r="F754" s="171">
        <v>1</v>
      </c>
      <c r="G754" s="172">
        <f t="shared" si="11"/>
        <v>1.0101</v>
      </c>
      <c r="H754" s="173">
        <f>G754*'2-Calculator'!$G$23</f>
        <v>5479.7924999999996</v>
      </c>
      <c r="I754" s="174" t="s">
        <v>13</v>
      </c>
      <c r="J754" s="174" t="s">
        <v>12</v>
      </c>
      <c r="K754" s="175" t="s">
        <v>152</v>
      </c>
      <c r="L754" s="176" t="s">
        <v>159</v>
      </c>
      <c r="M754" s="258"/>
      <c r="O754" s="177"/>
      <c r="P754" s="165"/>
    </row>
    <row r="755" spans="1:16">
      <c r="A755" s="178" t="s">
        <v>1075</v>
      </c>
      <c r="B755" s="179" t="s">
        <v>1072</v>
      </c>
      <c r="C755" s="180">
        <v>9.99</v>
      </c>
      <c r="D755" s="181">
        <v>1.3267</v>
      </c>
      <c r="E755" s="182">
        <v>1.9612000000000001</v>
      </c>
      <c r="F755" s="183">
        <v>1</v>
      </c>
      <c r="G755" s="182">
        <f t="shared" si="11"/>
        <v>1.9612000000000001</v>
      </c>
      <c r="H755" s="184">
        <f>G755*'2-Calculator'!$G$23</f>
        <v>10639.51</v>
      </c>
      <c r="I755" s="185" t="s">
        <v>13</v>
      </c>
      <c r="J755" s="185" t="s">
        <v>12</v>
      </c>
      <c r="K755" s="186" t="s">
        <v>152</v>
      </c>
      <c r="L755" s="187" t="s">
        <v>159</v>
      </c>
      <c r="M755" s="258"/>
      <c r="O755" s="177"/>
      <c r="P755" s="165"/>
    </row>
    <row r="756" spans="1:16">
      <c r="A756" s="188" t="s">
        <v>1076</v>
      </c>
      <c r="B756" s="189" t="s">
        <v>1077</v>
      </c>
      <c r="C756" s="190">
        <v>4.62</v>
      </c>
      <c r="D756" s="191">
        <v>3.7427000000000001</v>
      </c>
      <c r="E756" s="192">
        <v>5.5326000000000004</v>
      </c>
      <c r="F756" s="193">
        <v>1</v>
      </c>
      <c r="G756" s="172">
        <f t="shared" si="11"/>
        <v>5.5326000000000004</v>
      </c>
      <c r="H756" s="173">
        <f>G756*'2-Calculator'!$G$23</f>
        <v>30014.355000000003</v>
      </c>
      <c r="I756" s="194" t="s">
        <v>13</v>
      </c>
      <c r="J756" s="194" t="s">
        <v>12</v>
      </c>
      <c r="K756" s="195" t="s">
        <v>152</v>
      </c>
      <c r="L756" s="196" t="s">
        <v>159</v>
      </c>
      <c r="M756" s="258"/>
      <c r="O756" s="177"/>
      <c r="P756" s="165"/>
    </row>
    <row r="757" spans="1:16">
      <c r="A757" s="166" t="s">
        <v>1078</v>
      </c>
      <c r="B757" s="167" t="s">
        <v>1077</v>
      </c>
      <c r="C757" s="168">
        <v>5.3</v>
      </c>
      <c r="D757" s="169">
        <v>4.1566999999999998</v>
      </c>
      <c r="E757" s="170">
        <v>6.1445999999999996</v>
      </c>
      <c r="F757" s="171">
        <v>1</v>
      </c>
      <c r="G757" s="172">
        <f t="shared" si="11"/>
        <v>6.1445999999999996</v>
      </c>
      <c r="H757" s="173">
        <f>G757*'2-Calculator'!$G$23</f>
        <v>33334.454999999994</v>
      </c>
      <c r="I757" s="174" t="s">
        <v>13</v>
      </c>
      <c r="J757" s="174" t="s">
        <v>12</v>
      </c>
      <c r="K757" s="175" t="s">
        <v>152</v>
      </c>
      <c r="L757" s="176" t="s">
        <v>159</v>
      </c>
      <c r="M757" s="258"/>
      <c r="O757" s="177"/>
      <c r="P757" s="165"/>
    </row>
    <row r="758" spans="1:16">
      <c r="A758" s="166" t="s">
        <v>1079</v>
      </c>
      <c r="B758" s="167" t="s">
        <v>1077</v>
      </c>
      <c r="C758" s="168">
        <v>7.46</v>
      </c>
      <c r="D758" s="169">
        <v>4.8806000000000003</v>
      </c>
      <c r="E758" s="170">
        <v>7.2146999999999997</v>
      </c>
      <c r="F758" s="171">
        <v>1</v>
      </c>
      <c r="G758" s="172">
        <f t="shared" si="11"/>
        <v>7.2146999999999997</v>
      </c>
      <c r="H758" s="173">
        <f>G758*'2-Calculator'!$G$23</f>
        <v>39139.747499999998</v>
      </c>
      <c r="I758" s="174" t="s">
        <v>13</v>
      </c>
      <c r="J758" s="174" t="s">
        <v>12</v>
      </c>
      <c r="K758" s="175" t="s">
        <v>152</v>
      </c>
      <c r="L758" s="176" t="s">
        <v>159</v>
      </c>
      <c r="M758" s="258"/>
      <c r="O758" s="177"/>
      <c r="P758" s="165"/>
    </row>
    <row r="759" spans="1:16">
      <c r="A759" s="178" t="s">
        <v>1080</v>
      </c>
      <c r="B759" s="179" t="s">
        <v>1077</v>
      </c>
      <c r="C759" s="180">
        <v>15.36</v>
      </c>
      <c r="D759" s="181">
        <v>7.1506999999999996</v>
      </c>
      <c r="E759" s="182">
        <v>10.570499999999999</v>
      </c>
      <c r="F759" s="183">
        <v>1</v>
      </c>
      <c r="G759" s="182">
        <f t="shared" si="11"/>
        <v>10.570499999999999</v>
      </c>
      <c r="H759" s="184">
        <f>G759*'2-Calculator'!$G$23</f>
        <v>57344.962499999994</v>
      </c>
      <c r="I759" s="185" t="s">
        <v>13</v>
      </c>
      <c r="J759" s="185" t="s">
        <v>12</v>
      </c>
      <c r="K759" s="186" t="s">
        <v>152</v>
      </c>
      <c r="L759" s="187" t="s">
        <v>159</v>
      </c>
      <c r="M759" s="258"/>
      <c r="O759" s="177"/>
      <c r="P759" s="165"/>
    </row>
    <row r="760" spans="1:16">
      <c r="A760" s="188" t="s">
        <v>1081</v>
      </c>
      <c r="B760" s="189" t="s">
        <v>1082</v>
      </c>
      <c r="C760" s="190">
        <v>4.0599999999999996</v>
      </c>
      <c r="D760" s="191">
        <v>1.1554</v>
      </c>
      <c r="E760" s="192">
        <v>1.708</v>
      </c>
      <c r="F760" s="193">
        <v>1</v>
      </c>
      <c r="G760" s="172">
        <f t="shared" si="11"/>
        <v>1.708</v>
      </c>
      <c r="H760" s="173">
        <f>G760*'2-Calculator'!$G$23</f>
        <v>9265.9</v>
      </c>
      <c r="I760" s="194" t="s">
        <v>13</v>
      </c>
      <c r="J760" s="194" t="s">
        <v>12</v>
      </c>
      <c r="K760" s="195" t="s">
        <v>152</v>
      </c>
      <c r="L760" s="196" t="s">
        <v>159</v>
      </c>
      <c r="M760" s="258"/>
      <c r="O760" s="177"/>
      <c r="P760" s="165"/>
    </row>
    <row r="761" spans="1:16">
      <c r="A761" s="166" t="s">
        <v>1083</v>
      </c>
      <c r="B761" s="167" t="s">
        <v>1082</v>
      </c>
      <c r="C761" s="168">
        <v>6.28</v>
      </c>
      <c r="D761" s="169">
        <v>1.7854000000000001</v>
      </c>
      <c r="E761" s="170">
        <v>2.6393</v>
      </c>
      <c r="F761" s="171">
        <v>1</v>
      </c>
      <c r="G761" s="172">
        <f t="shared" si="11"/>
        <v>2.6393</v>
      </c>
      <c r="H761" s="173">
        <f>G761*'2-Calculator'!$G$23</f>
        <v>14318.202499999999</v>
      </c>
      <c r="I761" s="174" t="s">
        <v>13</v>
      </c>
      <c r="J761" s="174" t="s">
        <v>12</v>
      </c>
      <c r="K761" s="175" t="s">
        <v>152</v>
      </c>
      <c r="L761" s="176" t="s">
        <v>159</v>
      </c>
      <c r="M761" s="258"/>
      <c r="O761" s="177"/>
      <c r="P761" s="165"/>
    </row>
    <row r="762" spans="1:16">
      <c r="A762" s="166" t="s">
        <v>1084</v>
      </c>
      <c r="B762" s="167" t="s">
        <v>1082</v>
      </c>
      <c r="C762" s="168">
        <v>8.84</v>
      </c>
      <c r="D762" s="169">
        <v>2.3332000000000002</v>
      </c>
      <c r="E762" s="170">
        <v>3.4489999999999998</v>
      </c>
      <c r="F762" s="171">
        <v>1</v>
      </c>
      <c r="G762" s="172">
        <f t="shared" si="11"/>
        <v>3.4489999999999998</v>
      </c>
      <c r="H762" s="173">
        <f>G762*'2-Calculator'!$G$23</f>
        <v>18710.825000000001</v>
      </c>
      <c r="I762" s="174" t="s">
        <v>13</v>
      </c>
      <c r="J762" s="174" t="s">
        <v>12</v>
      </c>
      <c r="K762" s="175" t="s">
        <v>152</v>
      </c>
      <c r="L762" s="176" t="s">
        <v>159</v>
      </c>
      <c r="M762" s="258"/>
      <c r="O762" s="177"/>
      <c r="P762" s="165"/>
    </row>
    <row r="763" spans="1:16">
      <c r="A763" s="178" t="s">
        <v>1085</v>
      </c>
      <c r="B763" s="179" t="s">
        <v>1082</v>
      </c>
      <c r="C763" s="180">
        <v>19.850000000000001</v>
      </c>
      <c r="D763" s="181">
        <v>4.5705999999999998</v>
      </c>
      <c r="E763" s="182">
        <v>6.7565</v>
      </c>
      <c r="F763" s="183">
        <v>1</v>
      </c>
      <c r="G763" s="182">
        <f t="shared" si="11"/>
        <v>6.7565</v>
      </c>
      <c r="H763" s="184">
        <f>G763*'2-Calculator'!$G$23</f>
        <v>36654.012499999997</v>
      </c>
      <c r="I763" s="185" t="s">
        <v>13</v>
      </c>
      <c r="J763" s="185" t="s">
        <v>12</v>
      </c>
      <c r="K763" s="186" t="s">
        <v>152</v>
      </c>
      <c r="L763" s="187" t="s">
        <v>159</v>
      </c>
      <c r="M763" s="258"/>
      <c r="O763" s="177"/>
      <c r="P763" s="165"/>
    </row>
    <row r="764" spans="1:16">
      <c r="A764" s="188" t="s">
        <v>1086</v>
      </c>
      <c r="B764" s="189" t="s">
        <v>1087</v>
      </c>
      <c r="C764" s="190">
        <v>2.94</v>
      </c>
      <c r="D764" s="191">
        <v>1.1415999999999999</v>
      </c>
      <c r="E764" s="192">
        <v>1.6876</v>
      </c>
      <c r="F764" s="193">
        <v>1</v>
      </c>
      <c r="G764" s="172">
        <f t="shared" si="11"/>
        <v>1.6876</v>
      </c>
      <c r="H764" s="173">
        <f>G764*'2-Calculator'!$G$23</f>
        <v>9155.23</v>
      </c>
      <c r="I764" s="194" t="s">
        <v>13</v>
      </c>
      <c r="J764" s="194" t="s">
        <v>12</v>
      </c>
      <c r="K764" s="195" t="s">
        <v>152</v>
      </c>
      <c r="L764" s="196" t="s">
        <v>159</v>
      </c>
      <c r="M764" s="258"/>
      <c r="O764" s="177"/>
      <c r="P764" s="165"/>
    </row>
    <row r="765" spans="1:16">
      <c r="A765" s="166" t="s">
        <v>1088</v>
      </c>
      <c r="B765" s="167" t="s">
        <v>1087</v>
      </c>
      <c r="C765" s="168">
        <v>3.57</v>
      </c>
      <c r="D765" s="169">
        <v>1.2756000000000001</v>
      </c>
      <c r="E765" s="170">
        <v>1.8855999999999999</v>
      </c>
      <c r="F765" s="171">
        <v>1</v>
      </c>
      <c r="G765" s="172">
        <f t="shared" si="11"/>
        <v>1.8855999999999999</v>
      </c>
      <c r="H765" s="173">
        <f>G765*'2-Calculator'!$G$23</f>
        <v>10229.379999999999</v>
      </c>
      <c r="I765" s="174" t="s">
        <v>13</v>
      </c>
      <c r="J765" s="174" t="s">
        <v>12</v>
      </c>
      <c r="K765" s="175" t="s">
        <v>152</v>
      </c>
      <c r="L765" s="176" t="s">
        <v>159</v>
      </c>
      <c r="M765" s="258"/>
      <c r="O765" s="177"/>
      <c r="P765" s="165"/>
    </row>
    <row r="766" spans="1:16">
      <c r="A766" s="166" t="s">
        <v>1089</v>
      </c>
      <c r="B766" s="167" t="s">
        <v>1087</v>
      </c>
      <c r="C766" s="168">
        <v>6.3</v>
      </c>
      <c r="D766" s="169">
        <v>1.7625999999999999</v>
      </c>
      <c r="E766" s="170">
        <v>2.6055000000000001</v>
      </c>
      <c r="F766" s="171">
        <v>1</v>
      </c>
      <c r="G766" s="172">
        <f t="shared" si="11"/>
        <v>2.6055000000000001</v>
      </c>
      <c r="H766" s="173">
        <f>G766*'2-Calculator'!$G$23</f>
        <v>14134.837500000001</v>
      </c>
      <c r="I766" s="174" t="s">
        <v>13</v>
      </c>
      <c r="J766" s="174" t="s">
        <v>12</v>
      </c>
      <c r="K766" s="175" t="s">
        <v>152</v>
      </c>
      <c r="L766" s="176" t="s">
        <v>159</v>
      </c>
      <c r="M766" s="258"/>
      <c r="O766" s="177"/>
      <c r="P766" s="165"/>
    </row>
    <row r="767" spans="1:16">
      <c r="A767" s="178" t="s">
        <v>1090</v>
      </c>
      <c r="B767" s="179" t="s">
        <v>1087</v>
      </c>
      <c r="C767" s="180">
        <v>12.32</v>
      </c>
      <c r="D767" s="181">
        <v>3.0541999999999998</v>
      </c>
      <c r="E767" s="182">
        <v>4.5148000000000001</v>
      </c>
      <c r="F767" s="183">
        <v>1</v>
      </c>
      <c r="G767" s="182">
        <f t="shared" si="11"/>
        <v>4.5148000000000001</v>
      </c>
      <c r="H767" s="184">
        <f>G767*'2-Calculator'!$G$23</f>
        <v>24492.79</v>
      </c>
      <c r="I767" s="185" t="s">
        <v>13</v>
      </c>
      <c r="J767" s="185" t="s">
        <v>12</v>
      </c>
      <c r="K767" s="186" t="s">
        <v>152</v>
      </c>
      <c r="L767" s="187" t="s">
        <v>159</v>
      </c>
      <c r="M767" s="258"/>
      <c r="O767" s="177"/>
      <c r="P767" s="165"/>
    </row>
    <row r="768" spans="1:16">
      <c r="A768" s="188" t="s">
        <v>1091</v>
      </c>
      <c r="B768" s="189" t="s">
        <v>1092</v>
      </c>
      <c r="C768" s="190">
        <v>2.15</v>
      </c>
      <c r="D768" s="191">
        <v>0.91459999999999997</v>
      </c>
      <c r="E768" s="192">
        <v>1.3520000000000001</v>
      </c>
      <c r="F768" s="193">
        <v>1</v>
      </c>
      <c r="G768" s="172">
        <f t="shared" si="11"/>
        <v>1.3520000000000001</v>
      </c>
      <c r="H768" s="173">
        <f>G768*'2-Calculator'!$G$23</f>
        <v>7334.6</v>
      </c>
      <c r="I768" s="194" t="s">
        <v>13</v>
      </c>
      <c r="J768" s="194" t="s">
        <v>12</v>
      </c>
      <c r="K768" s="195" t="s">
        <v>152</v>
      </c>
      <c r="L768" s="196" t="s">
        <v>159</v>
      </c>
      <c r="M768" s="258"/>
      <c r="O768" s="177"/>
      <c r="P768" s="165"/>
    </row>
    <row r="769" spans="1:16">
      <c r="A769" s="166" t="s">
        <v>1093</v>
      </c>
      <c r="B769" s="167" t="s">
        <v>1092</v>
      </c>
      <c r="C769" s="168">
        <v>3.3</v>
      </c>
      <c r="D769" s="169">
        <v>1.0891999999999999</v>
      </c>
      <c r="E769" s="170">
        <v>1.6101000000000001</v>
      </c>
      <c r="F769" s="171">
        <v>1</v>
      </c>
      <c r="G769" s="172">
        <f t="shared" si="11"/>
        <v>1.6101000000000001</v>
      </c>
      <c r="H769" s="173">
        <f>G769*'2-Calculator'!$G$23</f>
        <v>8734.7924999999996</v>
      </c>
      <c r="I769" s="174" t="s">
        <v>13</v>
      </c>
      <c r="J769" s="174" t="s">
        <v>12</v>
      </c>
      <c r="K769" s="175" t="s">
        <v>152</v>
      </c>
      <c r="L769" s="176" t="s">
        <v>159</v>
      </c>
      <c r="M769" s="258"/>
      <c r="O769" s="177"/>
      <c r="P769" s="165"/>
    </row>
    <row r="770" spans="1:16">
      <c r="A770" s="166" t="s">
        <v>1094</v>
      </c>
      <c r="B770" s="167" t="s">
        <v>1092</v>
      </c>
      <c r="C770" s="168">
        <v>6.8</v>
      </c>
      <c r="D770" s="169">
        <v>1.4636</v>
      </c>
      <c r="E770" s="170">
        <v>2.1636000000000002</v>
      </c>
      <c r="F770" s="171">
        <v>1</v>
      </c>
      <c r="G770" s="172">
        <f t="shared" si="11"/>
        <v>2.1636000000000002</v>
      </c>
      <c r="H770" s="173">
        <f>G770*'2-Calculator'!$G$23</f>
        <v>11737.53</v>
      </c>
      <c r="I770" s="174" t="s">
        <v>13</v>
      </c>
      <c r="J770" s="174" t="s">
        <v>12</v>
      </c>
      <c r="K770" s="175" t="s">
        <v>152</v>
      </c>
      <c r="L770" s="176" t="s">
        <v>159</v>
      </c>
      <c r="M770" s="258"/>
      <c r="O770" s="177"/>
      <c r="P770" s="165"/>
    </row>
    <row r="771" spans="1:16">
      <c r="A771" s="178" t="s">
        <v>1095</v>
      </c>
      <c r="B771" s="179" t="s">
        <v>1092</v>
      </c>
      <c r="C771" s="180">
        <v>14.8</v>
      </c>
      <c r="D771" s="181">
        <v>2.6718999999999999</v>
      </c>
      <c r="E771" s="182">
        <v>3.9497</v>
      </c>
      <c r="F771" s="183">
        <v>1</v>
      </c>
      <c r="G771" s="182">
        <f t="shared" si="11"/>
        <v>3.9497</v>
      </c>
      <c r="H771" s="184">
        <f>G771*'2-Calculator'!$G$23</f>
        <v>21427.122500000001</v>
      </c>
      <c r="I771" s="185" t="s">
        <v>13</v>
      </c>
      <c r="J771" s="185" t="s">
        <v>12</v>
      </c>
      <c r="K771" s="186" t="s">
        <v>152</v>
      </c>
      <c r="L771" s="187" t="s">
        <v>159</v>
      </c>
      <c r="M771" s="258"/>
      <c r="O771" s="177"/>
      <c r="P771" s="165"/>
    </row>
    <row r="772" spans="1:16">
      <c r="A772" s="188" t="s">
        <v>1096</v>
      </c>
      <c r="B772" s="189" t="s">
        <v>1097</v>
      </c>
      <c r="C772" s="190">
        <v>3.01</v>
      </c>
      <c r="D772" s="191">
        <v>0.86170000000000002</v>
      </c>
      <c r="E772" s="192">
        <v>1.2738</v>
      </c>
      <c r="F772" s="193">
        <v>1</v>
      </c>
      <c r="G772" s="172">
        <f t="shared" si="11"/>
        <v>1.2738</v>
      </c>
      <c r="H772" s="173">
        <f>G772*'2-Calculator'!$G$23</f>
        <v>6910.3649999999998</v>
      </c>
      <c r="I772" s="194" t="s">
        <v>13</v>
      </c>
      <c r="J772" s="194" t="s">
        <v>12</v>
      </c>
      <c r="K772" s="195" t="s">
        <v>152</v>
      </c>
      <c r="L772" s="196" t="s">
        <v>159</v>
      </c>
      <c r="M772" s="258"/>
      <c r="O772" s="177"/>
      <c r="P772" s="165"/>
    </row>
    <row r="773" spans="1:16">
      <c r="A773" s="166" t="s">
        <v>1098</v>
      </c>
      <c r="B773" s="167" t="s">
        <v>1097</v>
      </c>
      <c r="C773" s="168">
        <v>5.0199999999999996</v>
      </c>
      <c r="D773" s="169">
        <v>1.1354</v>
      </c>
      <c r="E773" s="170">
        <v>1.6783999999999999</v>
      </c>
      <c r="F773" s="171">
        <v>1</v>
      </c>
      <c r="G773" s="172">
        <f t="shared" si="11"/>
        <v>1.6783999999999999</v>
      </c>
      <c r="H773" s="173">
        <f>G773*'2-Calculator'!$G$23</f>
        <v>9105.32</v>
      </c>
      <c r="I773" s="174" t="s">
        <v>13</v>
      </c>
      <c r="J773" s="174" t="s">
        <v>12</v>
      </c>
      <c r="K773" s="175" t="s">
        <v>152</v>
      </c>
      <c r="L773" s="176" t="s">
        <v>159</v>
      </c>
      <c r="M773" s="258"/>
      <c r="O773" s="177"/>
      <c r="P773" s="165"/>
    </row>
    <row r="774" spans="1:16">
      <c r="A774" s="166" t="s">
        <v>1099</v>
      </c>
      <c r="B774" s="167" t="s">
        <v>1097</v>
      </c>
      <c r="C774" s="168">
        <v>10.130000000000001</v>
      </c>
      <c r="D774" s="169">
        <v>1.7589999999999999</v>
      </c>
      <c r="E774" s="170">
        <v>2.6002000000000001</v>
      </c>
      <c r="F774" s="171">
        <v>1</v>
      </c>
      <c r="G774" s="172">
        <f t="shared" si="11"/>
        <v>2.6002000000000001</v>
      </c>
      <c r="H774" s="173">
        <f>G774*'2-Calculator'!$G$23</f>
        <v>14106.085000000001</v>
      </c>
      <c r="I774" s="174" t="s">
        <v>13</v>
      </c>
      <c r="J774" s="174" t="s">
        <v>12</v>
      </c>
      <c r="K774" s="175" t="s">
        <v>152</v>
      </c>
      <c r="L774" s="176" t="s">
        <v>159</v>
      </c>
      <c r="M774" s="258"/>
      <c r="O774" s="177"/>
      <c r="P774" s="165"/>
    </row>
    <row r="775" spans="1:16">
      <c r="A775" s="178" t="s">
        <v>1100</v>
      </c>
      <c r="B775" s="179" t="s">
        <v>1097</v>
      </c>
      <c r="C775" s="180">
        <v>18.13</v>
      </c>
      <c r="D775" s="181">
        <v>3.0735999999999999</v>
      </c>
      <c r="E775" s="182">
        <v>4.5434999999999999</v>
      </c>
      <c r="F775" s="183">
        <v>1</v>
      </c>
      <c r="G775" s="182">
        <f t="shared" si="11"/>
        <v>4.5434999999999999</v>
      </c>
      <c r="H775" s="184">
        <f>G775*'2-Calculator'!$G$23</f>
        <v>24648.487499999999</v>
      </c>
      <c r="I775" s="185" t="s">
        <v>13</v>
      </c>
      <c r="J775" s="185" t="s">
        <v>12</v>
      </c>
      <c r="K775" s="186" t="s">
        <v>152</v>
      </c>
      <c r="L775" s="187" t="s">
        <v>159</v>
      </c>
      <c r="M775" s="258"/>
      <c r="O775" s="177"/>
      <c r="P775" s="165"/>
    </row>
    <row r="776" spans="1:16">
      <c r="A776" s="188" t="s">
        <v>1101</v>
      </c>
      <c r="B776" s="189" t="s">
        <v>1102</v>
      </c>
      <c r="C776" s="190">
        <v>2.5</v>
      </c>
      <c r="D776" s="191">
        <v>0.76329999999999998</v>
      </c>
      <c r="E776" s="192">
        <v>1.1283000000000001</v>
      </c>
      <c r="F776" s="193">
        <v>1</v>
      </c>
      <c r="G776" s="172">
        <f t="shared" si="11"/>
        <v>1.1283000000000001</v>
      </c>
      <c r="H776" s="173">
        <f>G776*'2-Calculator'!$G$23</f>
        <v>6121.0275000000001</v>
      </c>
      <c r="I776" s="194" t="s">
        <v>13</v>
      </c>
      <c r="J776" s="194" t="s">
        <v>12</v>
      </c>
      <c r="K776" s="195" t="s">
        <v>152</v>
      </c>
      <c r="L776" s="196" t="s">
        <v>159</v>
      </c>
      <c r="M776" s="258"/>
      <c r="O776" s="177"/>
      <c r="P776" s="165"/>
    </row>
    <row r="777" spans="1:16">
      <c r="A777" s="166" t="s">
        <v>1103</v>
      </c>
      <c r="B777" s="167" t="s">
        <v>1102</v>
      </c>
      <c r="C777" s="168">
        <v>3.85</v>
      </c>
      <c r="D777" s="169">
        <v>0.95030000000000003</v>
      </c>
      <c r="E777" s="170">
        <v>1.4048</v>
      </c>
      <c r="F777" s="171">
        <v>1</v>
      </c>
      <c r="G777" s="172">
        <f t="shared" si="11"/>
        <v>1.4048</v>
      </c>
      <c r="H777" s="173">
        <f>G777*'2-Calculator'!$G$23</f>
        <v>7621.04</v>
      </c>
      <c r="I777" s="174" t="s">
        <v>13</v>
      </c>
      <c r="J777" s="174" t="s">
        <v>12</v>
      </c>
      <c r="K777" s="175" t="s">
        <v>152</v>
      </c>
      <c r="L777" s="176" t="s">
        <v>159</v>
      </c>
      <c r="M777" s="258"/>
      <c r="O777" s="177"/>
      <c r="P777" s="165"/>
    </row>
    <row r="778" spans="1:16">
      <c r="A778" s="166" t="s">
        <v>1104</v>
      </c>
      <c r="B778" s="167" t="s">
        <v>1102</v>
      </c>
      <c r="C778" s="168">
        <v>7.03</v>
      </c>
      <c r="D778" s="169">
        <v>1.2416</v>
      </c>
      <c r="E778" s="170">
        <v>1.8353999999999999</v>
      </c>
      <c r="F778" s="171">
        <v>1</v>
      </c>
      <c r="G778" s="172">
        <f t="shared" si="11"/>
        <v>1.8353999999999999</v>
      </c>
      <c r="H778" s="173">
        <f>G778*'2-Calculator'!$G$23</f>
        <v>9957.0450000000001</v>
      </c>
      <c r="I778" s="174" t="s">
        <v>13</v>
      </c>
      <c r="J778" s="174" t="s">
        <v>12</v>
      </c>
      <c r="K778" s="175" t="s">
        <v>152</v>
      </c>
      <c r="L778" s="176" t="s">
        <v>159</v>
      </c>
      <c r="M778" s="258"/>
      <c r="O778" s="177"/>
      <c r="P778" s="165"/>
    </row>
    <row r="779" spans="1:16">
      <c r="A779" s="178" t="s">
        <v>1105</v>
      </c>
      <c r="B779" s="179" t="s">
        <v>1102</v>
      </c>
      <c r="C779" s="180">
        <v>14.48</v>
      </c>
      <c r="D779" s="181">
        <v>2.3409</v>
      </c>
      <c r="E779" s="182">
        <v>3.4603999999999999</v>
      </c>
      <c r="F779" s="183">
        <v>1</v>
      </c>
      <c r="G779" s="182">
        <f t="shared" si="11"/>
        <v>3.4603999999999999</v>
      </c>
      <c r="H779" s="184">
        <f>G779*'2-Calculator'!$G$23</f>
        <v>18772.669999999998</v>
      </c>
      <c r="I779" s="185" t="s">
        <v>13</v>
      </c>
      <c r="J779" s="185" t="s">
        <v>12</v>
      </c>
      <c r="K779" s="186" t="s">
        <v>152</v>
      </c>
      <c r="L779" s="187" t="s">
        <v>159</v>
      </c>
      <c r="M779" s="258"/>
      <c r="O779" s="177"/>
      <c r="P779" s="165"/>
    </row>
    <row r="780" spans="1:16">
      <c r="A780" s="188" t="s">
        <v>1106</v>
      </c>
      <c r="B780" s="189" t="s">
        <v>1107</v>
      </c>
      <c r="C780" s="190">
        <v>2.11</v>
      </c>
      <c r="D780" s="191">
        <v>0.65459999999999996</v>
      </c>
      <c r="E780" s="192">
        <v>0.9677</v>
      </c>
      <c r="F780" s="193">
        <v>1</v>
      </c>
      <c r="G780" s="172">
        <f t="shared" si="11"/>
        <v>0.9677</v>
      </c>
      <c r="H780" s="173">
        <f>G780*'2-Calculator'!$G$23</f>
        <v>5249.7725</v>
      </c>
      <c r="I780" s="194" t="s">
        <v>13</v>
      </c>
      <c r="J780" s="194" t="s">
        <v>12</v>
      </c>
      <c r="K780" s="195" t="s">
        <v>152</v>
      </c>
      <c r="L780" s="196" t="s">
        <v>159</v>
      </c>
      <c r="M780" s="258"/>
      <c r="O780" s="177"/>
      <c r="P780" s="165"/>
    </row>
    <row r="781" spans="1:16">
      <c r="A781" s="166" t="s">
        <v>1108</v>
      </c>
      <c r="B781" s="167" t="s">
        <v>1107</v>
      </c>
      <c r="C781" s="168">
        <v>3.28</v>
      </c>
      <c r="D781" s="169">
        <v>0.77729999999999999</v>
      </c>
      <c r="E781" s="170">
        <v>1.149</v>
      </c>
      <c r="F781" s="171">
        <v>1</v>
      </c>
      <c r="G781" s="172">
        <f t="shared" si="11"/>
        <v>1.149</v>
      </c>
      <c r="H781" s="173">
        <f>G781*'2-Calculator'!$G$23</f>
        <v>6233.3249999999998</v>
      </c>
      <c r="I781" s="174" t="s">
        <v>13</v>
      </c>
      <c r="J781" s="174" t="s">
        <v>12</v>
      </c>
      <c r="K781" s="175" t="s">
        <v>152</v>
      </c>
      <c r="L781" s="176" t="s">
        <v>159</v>
      </c>
      <c r="M781" s="258"/>
      <c r="O781" s="177"/>
      <c r="P781" s="165"/>
    </row>
    <row r="782" spans="1:16">
      <c r="A782" s="166" t="s">
        <v>1109</v>
      </c>
      <c r="B782" s="167" t="s">
        <v>1107</v>
      </c>
      <c r="C782" s="168">
        <v>5.85</v>
      </c>
      <c r="D782" s="169">
        <v>1.0931999999999999</v>
      </c>
      <c r="E782" s="170">
        <v>1.6160000000000001</v>
      </c>
      <c r="F782" s="171">
        <v>1</v>
      </c>
      <c r="G782" s="172">
        <f t="shared" si="11"/>
        <v>1.6160000000000001</v>
      </c>
      <c r="H782" s="173">
        <f>G782*'2-Calculator'!$G$23</f>
        <v>8766.8000000000011</v>
      </c>
      <c r="I782" s="174" t="s">
        <v>13</v>
      </c>
      <c r="J782" s="174" t="s">
        <v>12</v>
      </c>
      <c r="K782" s="175" t="s">
        <v>152</v>
      </c>
      <c r="L782" s="176" t="s">
        <v>159</v>
      </c>
      <c r="M782" s="258"/>
      <c r="O782" s="177"/>
      <c r="P782" s="165"/>
    </row>
    <row r="783" spans="1:16">
      <c r="A783" s="178" t="s">
        <v>1110</v>
      </c>
      <c r="B783" s="179" t="s">
        <v>1107</v>
      </c>
      <c r="C783" s="180">
        <v>11.81</v>
      </c>
      <c r="D783" s="181">
        <v>2.0594999999999999</v>
      </c>
      <c r="E783" s="182">
        <v>3.0444</v>
      </c>
      <c r="F783" s="183">
        <v>1</v>
      </c>
      <c r="G783" s="182">
        <f t="shared" si="11"/>
        <v>3.0444</v>
      </c>
      <c r="H783" s="184">
        <f>G783*'2-Calculator'!$G$23</f>
        <v>16515.87</v>
      </c>
      <c r="I783" s="185" t="s">
        <v>13</v>
      </c>
      <c r="J783" s="185" t="s">
        <v>12</v>
      </c>
      <c r="K783" s="186" t="s">
        <v>152</v>
      </c>
      <c r="L783" s="187" t="s">
        <v>159</v>
      </c>
      <c r="M783" s="258"/>
      <c r="O783" s="177"/>
      <c r="P783" s="165"/>
    </row>
    <row r="784" spans="1:16">
      <c r="A784" s="188" t="s">
        <v>1111</v>
      </c>
      <c r="B784" s="189" t="s">
        <v>1112</v>
      </c>
      <c r="C784" s="190">
        <v>2.89</v>
      </c>
      <c r="D784" s="191">
        <v>0.97070000000000001</v>
      </c>
      <c r="E784" s="192">
        <v>1.4349000000000001</v>
      </c>
      <c r="F784" s="193">
        <v>1</v>
      </c>
      <c r="G784" s="172">
        <f t="shared" si="11"/>
        <v>1.4349000000000001</v>
      </c>
      <c r="H784" s="173">
        <f>G784*'2-Calculator'!$G$23</f>
        <v>7784.3325000000004</v>
      </c>
      <c r="I784" s="194" t="s">
        <v>13</v>
      </c>
      <c r="J784" s="194" t="s">
        <v>12</v>
      </c>
      <c r="K784" s="195" t="s">
        <v>152</v>
      </c>
      <c r="L784" s="196" t="s">
        <v>159</v>
      </c>
      <c r="M784" s="258"/>
      <c r="O784" s="177"/>
      <c r="P784" s="165"/>
    </row>
    <row r="785" spans="1:16">
      <c r="A785" s="166" t="s">
        <v>1113</v>
      </c>
      <c r="B785" s="167" t="s">
        <v>1112</v>
      </c>
      <c r="C785" s="168">
        <v>4.6900000000000004</v>
      </c>
      <c r="D785" s="169">
        <v>1.1656</v>
      </c>
      <c r="E785" s="170">
        <v>1.7230000000000001</v>
      </c>
      <c r="F785" s="171">
        <v>1</v>
      </c>
      <c r="G785" s="172">
        <f t="shared" si="11"/>
        <v>1.7230000000000001</v>
      </c>
      <c r="H785" s="173">
        <f>G785*'2-Calculator'!$G$23</f>
        <v>9347.2749999999996</v>
      </c>
      <c r="I785" s="174" t="s">
        <v>13</v>
      </c>
      <c r="J785" s="174" t="s">
        <v>12</v>
      </c>
      <c r="K785" s="175" t="s">
        <v>152</v>
      </c>
      <c r="L785" s="176" t="s">
        <v>159</v>
      </c>
      <c r="M785" s="258"/>
      <c r="O785" s="177"/>
      <c r="P785" s="165"/>
    </row>
    <row r="786" spans="1:16">
      <c r="A786" s="166" t="s">
        <v>1114</v>
      </c>
      <c r="B786" s="167" t="s">
        <v>1112</v>
      </c>
      <c r="C786" s="168">
        <v>8.2200000000000006</v>
      </c>
      <c r="D786" s="169">
        <v>1.6437999999999999</v>
      </c>
      <c r="E786" s="170">
        <v>2.4298999999999999</v>
      </c>
      <c r="F786" s="171">
        <v>1</v>
      </c>
      <c r="G786" s="172">
        <f t="shared" si="11"/>
        <v>2.4298999999999999</v>
      </c>
      <c r="H786" s="173">
        <f>G786*'2-Calculator'!$G$23</f>
        <v>13182.2075</v>
      </c>
      <c r="I786" s="174" t="s">
        <v>13</v>
      </c>
      <c r="J786" s="174" t="s">
        <v>12</v>
      </c>
      <c r="K786" s="175" t="s">
        <v>152</v>
      </c>
      <c r="L786" s="176" t="s">
        <v>159</v>
      </c>
      <c r="M786" s="258"/>
      <c r="O786" s="177"/>
      <c r="P786" s="165"/>
    </row>
    <row r="787" spans="1:16">
      <c r="A787" s="178" t="s">
        <v>1115</v>
      </c>
      <c r="B787" s="179" t="s">
        <v>1112</v>
      </c>
      <c r="C787" s="180">
        <v>17.27</v>
      </c>
      <c r="D787" s="181">
        <v>3.4306000000000001</v>
      </c>
      <c r="E787" s="182">
        <v>5.0712999999999999</v>
      </c>
      <c r="F787" s="183">
        <v>1</v>
      </c>
      <c r="G787" s="182">
        <f t="shared" si="11"/>
        <v>5.0712999999999999</v>
      </c>
      <c r="H787" s="184">
        <f>G787*'2-Calculator'!$G$23</f>
        <v>27511.802499999998</v>
      </c>
      <c r="I787" s="185" t="s">
        <v>13</v>
      </c>
      <c r="J787" s="185" t="s">
        <v>12</v>
      </c>
      <c r="K787" s="186" t="s">
        <v>152</v>
      </c>
      <c r="L787" s="187" t="s">
        <v>159</v>
      </c>
      <c r="M787" s="258"/>
      <c r="O787" s="177"/>
      <c r="P787" s="165"/>
    </row>
    <row r="788" spans="1:16">
      <c r="A788" s="188" t="s">
        <v>1116</v>
      </c>
      <c r="B788" s="189" t="s">
        <v>1117</v>
      </c>
      <c r="C788" s="190">
        <v>2.4</v>
      </c>
      <c r="D788" s="191">
        <v>0.38219999999999998</v>
      </c>
      <c r="E788" s="192">
        <v>0.56499999999999995</v>
      </c>
      <c r="F788" s="193">
        <v>1</v>
      </c>
      <c r="G788" s="172">
        <f t="shared" si="11"/>
        <v>0.56499999999999995</v>
      </c>
      <c r="H788" s="173">
        <f>G788*'2-Calculator'!$G$23</f>
        <v>3065.1249999999995</v>
      </c>
      <c r="I788" s="194" t="s">
        <v>13</v>
      </c>
      <c r="J788" s="194" t="s">
        <v>12</v>
      </c>
      <c r="K788" s="195" t="s">
        <v>152</v>
      </c>
      <c r="L788" s="196" t="s">
        <v>159</v>
      </c>
      <c r="M788" s="258"/>
      <c r="O788" s="177"/>
      <c r="P788" s="165"/>
    </row>
    <row r="789" spans="1:16">
      <c r="A789" s="166" t="s">
        <v>1118</v>
      </c>
      <c r="B789" s="167" t="s">
        <v>1117</v>
      </c>
      <c r="C789" s="168">
        <v>3.51</v>
      </c>
      <c r="D789" s="169">
        <v>0.58250000000000002</v>
      </c>
      <c r="E789" s="170">
        <v>0.86109999999999998</v>
      </c>
      <c r="F789" s="171">
        <v>1</v>
      </c>
      <c r="G789" s="172">
        <f t="shared" ref="G789:G852" si="12">ROUND(E789*F789,4)</f>
        <v>0.86109999999999998</v>
      </c>
      <c r="H789" s="173">
        <f>G789*'2-Calculator'!$G$23</f>
        <v>4671.4674999999997</v>
      </c>
      <c r="I789" s="174" t="s">
        <v>13</v>
      </c>
      <c r="J789" s="174" t="s">
        <v>12</v>
      </c>
      <c r="K789" s="175" t="s">
        <v>152</v>
      </c>
      <c r="L789" s="176" t="s">
        <v>159</v>
      </c>
      <c r="M789" s="258"/>
      <c r="O789" s="177"/>
      <c r="P789" s="165"/>
    </row>
    <row r="790" spans="1:16">
      <c r="A790" s="166" t="s">
        <v>1119</v>
      </c>
      <c r="B790" s="167" t="s">
        <v>1117</v>
      </c>
      <c r="C790" s="168">
        <v>5.75</v>
      </c>
      <c r="D790" s="169">
        <v>0.80320000000000003</v>
      </c>
      <c r="E790" s="170">
        <v>1.1873</v>
      </c>
      <c r="F790" s="171">
        <v>1</v>
      </c>
      <c r="G790" s="172">
        <f t="shared" si="12"/>
        <v>1.1873</v>
      </c>
      <c r="H790" s="173">
        <f>G790*'2-Calculator'!$G$23</f>
        <v>6441.1025</v>
      </c>
      <c r="I790" s="174" t="s">
        <v>13</v>
      </c>
      <c r="J790" s="174" t="s">
        <v>12</v>
      </c>
      <c r="K790" s="175" t="s">
        <v>152</v>
      </c>
      <c r="L790" s="176" t="s">
        <v>159</v>
      </c>
      <c r="M790" s="258"/>
      <c r="O790" s="177"/>
      <c r="P790" s="165"/>
    </row>
    <row r="791" spans="1:16">
      <c r="A791" s="178" t="s">
        <v>1120</v>
      </c>
      <c r="B791" s="179" t="s">
        <v>1117</v>
      </c>
      <c r="C791" s="180">
        <v>9.8000000000000007</v>
      </c>
      <c r="D791" s="181">
        <v>1.3411</v>
      </c>
      <c r="E791" s="182">
        <v>1.9824999999999999</v>
      </c>
      <c r="F791" s="183">
        <v>1</v>
      </c>
      <c r="G791" s="182">
        <f t="shared" si="12"/>
        <v>1.9824999999999999</v>
      </c>
      <c r="H791" s="184">
        <f>G791*'2-Calculator'!$G$23</f>
        <v>10755.0625</v>
      </c>
      <c r="I791" s="185" t="s">
        <v>13</v>
      </c>
      <c r="J791" s="185" t="s">
        <v>12</v>
      </c>
      <c r="K791" s="186" t="s">
        <v>152</v>
      </c>
      <c r="L791" s="187" t="s">
        <v>159</v>
      </c>
      <c r="M791" s="258"/>
      <c r="O791" s="177"/>
      <c r="P791" s="165"/>
    </row>
    <row r="792" spans="1:16">
      <c r="A792" s="188" t="s">
        <v>1121</v>
      </c>
      <c r="B792" s="189" t="s">
        <v>1122</v>
      </c>
      <c r="C792" s="190">
        <v>2.31</v>
      </c>
      <c r="D792" s="191">
        <v>0.3347</v>
      </c>
      <c r="E792" s="192">
        <v>0.49480000000000002</v>
      </c>
      <c r="F792" s="193">
        <v>1</v>
      </c>
      <c r="G792" s="172">
        <f t="shared" si="12"/>
        <v>0.49480000000000002</v>
      </c>
      <c r="H792" s="173">
        <f>G792*'2-Calculator'!$G$23</f>
        <v>2684.29</v>
      </c>
      <c r="I792" s="194" t="s">
        <v>13</v>
      </c>
      <c r="J792" s="194" t="s">
        <v>12</v>
      </c>
      <c r="K792" s="195" t="s">
        <v>152</v>
      </c>
      <c r="L792" s="196" t="s">
        <v>159</v>
      </c>
      <c r="M792" s="258"/>
      <c r="O792" s="177"/>
      <c r="P792" s="165"/>
    </row>
    <row r="793" spans="1:16">
      <c r="A793" s="166" t="s">
        <v>1123</v>
      </c>
      <c r="B793" s="167" t="s">
        <v>1122</v>
      </c>
      <c r="C793" s="168">
        <v>3.17</v>
      </c>
      <c r="D793" s="169">
        <v>0.4325</v>
      </c>
      <c r="E793" s="170">
        <v>0.63929999999999998</v>
      </c>
      <c r="F793" s="171">
        <v>1</v>
      </c>
      <c r="G793" s="172">
        <f t="shared" si="12"/>
        <v>0.63929999999999998</v>
      </c>
      <c r="H793" s="173">
        <f>G793*'2-Calculator'!$G$23</f>
        <v>3468.2024999999999</v>
      </c>
      <c r="I793" s="174" t="s">
        <v>13</v>
      </c>
      <c r="J793" s="174" t="s">
        <v>12</v>
      </c>
      <c r="K793" s="175" t="s">
        <v>152</v>
      </c>
      <c r="L793" s="176" t="s">
        <v>159</v>
      </c>
      <c r="M793" s="258"/>
      <c r="O793" s="177"/>
      <c r="P793" s="165"/>
    </row>
    <row r="794" spans="1:16">
      <c r="A794" s="166" t="s">
        <v>1124</v>
      </c>
      <c r="B794" s="167" t="s">
        <v>1122</v>
      </c>
      <c r="C794" s="168">
        <v>5.94</v>
      </c>
      <c r="D794" s="169">
        <v>0.73109999999999997</v>
      </c>
      <c r="E794" s="170">
        <v>1.0807</v>
      </c>
      <c r="F794" s="171">
        <v>1</v>
      </c>
      <c r="G794" s="172">
        <f t="shared" si="12"/>
        <v>1.0807</v>
      </c>
      <c r="H794" s="173">
        <f>G794*'2-Calculator'!$G$23</f>
        <v>5862.7974999999997</v>
      </c>
      <c r="I794" s="174" t="s">
        <v>13</v>
      </c>
      <c r="J794" s="174" t="s">
        <v>12</v>
      </c>
      <c r="K794" s="175" t="s">
        <v>152</v>
      </c>
      <c r="L794" s="176" t="s">
        <v>159</v>
      </c>
      <c r="M794" s="258"/>
      <c r="O794" s="177"/>
      <c r="P794" s="165"/>
    </row>
    <row r="795" spans="1:16">
      <c r="A795" s="178" t="s">
        <v>1125</v>
      </c>
      <c r="B795" s="179" t="s">
        <v>1122</v>
      </c>
      <c r="C795" s="180">
        <v>12.99</v>
      </c>
      <c r="D795" s="181">
        <v>1.7899</v>
      </c>
      <c r="E795" s="182">
        <v>2.6459000000000001</v>
      </c>
      <c r="F795" s="183">
        <v>1</v>
      </c>
      <c r="G795" s="182">
        <f t="shared" si="12"/>
        <v>2.6459000000000001</v>
      </c>
      <c r="H795" s="184">
        <f>G795*'2-Calculator'!$G$23</f>
        <v>14354.007500000002</v>
      </c>
      <c r="I795" s="185" t="s">
        <v>13</v>
      </c>
      <c r="J795" s="185" t="s">
        <v>12</v>
      </c>
      <c r="K795" s="186" t="s">
        <v>152</v>
      </c>
      <c r="L795" s="187" t="s">
        <v>159</v>
      </c>
      <c r="M795" s="258"/>
      <c r="O795" s="177"/>
      <c r="P795" s="165"/>
    </row>
    <row r="796" spans="1:16">
      <c r="A796" s="188" t="s">
        <v>1126</v>
      </c>
      <c r="B796" s="189" t="s">
        <v>1127</v>
      </c>
      <c r="C796" s="190">
        <v>2.66</v>
      </c>
      <c r="D796" s="191">
        <v>0.36020000000000002</v>
      </c>
      <c r="E796" s="192">
        <v>0.53249999999999997</v>
      </c>
      <c r="F796" s="193">
        <v>1</v>
      </c>
      <c r="G796" s="172">
        <f t="shared" si="12"/>
        <v>0.53249999999999997</v>
      </c>
      <c r="H796" s="173">
        <f>G796*'2-Calculator'!$G$23</f>
        <v>2888.8125</v>
      </c>
      <c r="I796" s="194" t="s">
        <v>13</v>
      </c>
      <c r="J796" s="194" t="s">
        <v>12</v>
      </c>
      <c r="K796" s="195" t="s">
        <v>152</v>
      </c>
      <c r="L796" s="196" t="s">
        <v>159</v>
      </c>
      <c r="M796" s="258"/>
      <c r="O796" s="177"/>
      <c r="P796" s="165"/>
    </row>
    <row r="797" spans="1:16">
      <c r="A797" s="166" t="s">
        <v>1128</v>
      </c>
      <c r="B797" s="167" t="s">
        <v>1127</v>
      </c>
      <c r="C797" s="168">
        <v>3.34</v>
      </c>
      <c r="D797" s="169">
        <v>0.44819999999999999</v>
      </c>
      <c r="E797" s="170">
        <v>0.66249999999999998</v>
      </c>
      <c r="F797" s="171">
        <v>1</v>
      </c>
      <c r="G797" s="172">
        <f t="shared" si="12"/>
        <v>0.66249999999999998</v>
      </c>
      <c r="H797" s="173">
        <f>G797*'2-Calculator'!$G$23</f>
        <v>3594.0625</v>
      </c>
      <c r="I797" s="174" t="s">
        <v>13</v>
      </c>
      <c r="J797" s="174" t="s">
        <v>12</v>
      </c>
      <c r="K797" s="175" t="s">
        <v>152</v>
      </c>
      <c r="L797" s="176" t="s">
        <v>159</v>
      </c>
      <c r="M797" s="258"/>
      <c r="O797" s="177"/>
      <c r="P797" s="165"/>
    </row>
    <row r="798" spans="1:16">
      <c r="A798" s="166" t="s">
        <v>1129</v>
      </c>
      <c r="B798" s="167" t="s">
        <v>1127</v>
      </c>
      <c r="C798" s="168">
        <v>4.4400000000000004</v>
      </c>
      <c r="D798" s="169">
        <v>0.56879999999999997</v>
      </c>
      <c r="E798" s="170">
        <v>0.84079999999999999</v>
      </c>
      <c r="F798" s="171">
        <v>1</v>
      </c>
      <c r="G798" s="172">
        <f t="shared" si="12"/>
        <v>0.84079999999999999</v>
      </c>
      <c r="H798" s="173">
        <f>G798*'2-Calculator'!$G$23</f>
        <v>4561.34</v>
      </c>
      <c r="I798" s="174" t="s">
        <v>13</v>
      </c>
      <c r="J798" s="174" t="s">
        <v>12</v>
      </c>
      <c r="K798" s="175" t="s">
        <v>152</v>
      </c>
      <c r="L798" s="176" t="s">
        <v>159</v>
      </c>
      <c r="M798" s="258"/>
      <c r="O798" s="177"/>
      <c r="P798" s="165"/>
    </row>
    <row r="799" spans="1:16">
      <c r="A799" s="178" t="s">
        <v>1130</v>
      </c>
      <c r="B799" s="179" t="s">
        <v>1127</v>
      </c>
      <c r="C799" s="180">
        <v>7.44</v>
      </c>
      <c r="D799" s="181">
        <v>0.9274</v>
      </c>
      <c r="E799" s="182">
        <v>1.3709</v>
      </c>
      <c r="F799" s="183">
        <v>1</v>
      </c>
      <c r="G799" s="182">
        <f t="shared" si="12"/>
        <v>1.3709</v>
      </c>
      <c r="H799" s="184">
        <f>G799*'2-Calculator'!$G$23</f>
        <v>7437.1324999999997</v>
      </c>
      <c r="I799" s="185" t="s">
        <v>13</v>
      </c>
      <c r="J799" s="185" t="s">
        <v>12</v>
      </c>
      <c r="K799" s="186" t="s">
        <v>152</v>
      </c>
      <c r="L799" s="187" t="s">
        <v>159</v>
      </c>
      <c r="M799" s="258"/>
      <c r="O799" s="177"/>
      <c r="P799" s="165"/>
    </row>
    <row r="800" spans="1:16">
      <c r="A800" s="188" t="s">
        <v>1131</v>
      </c>
      <c r="B800" s="189" t="s">
        <v>1132</v>
      </c>
      <c r="C800" s="190">
        <v>1.86</v>
      </c>
      <c r="D800" s="191">
        <v>0.42049999999999998</v>
      </c>
      <c r="E800" s="192">
        <v>0.62160000000000004</v>
      </c>
      <c r="F800" s="193">
        <v>1</v>
      </c>
      <c r="G800" s="172">
        <f t="shared" si="12"/>
        <v>0.62160000000000004</v>
      </c>
      <c r="H800" s="173">
        <f>G800*'2-Calculator'!$G$23</f>
        <v>3372.1800000000003</v>
      </c>
      <c r="I800" s="194" t="s">
        <v>13</v>
      </c>
      <c r="J800" s="194" t="s">
        <v>12</v>
      </c>
      <c r="K800" s="195" t="s">
        <v>152</v>
      </c>
      <c r="L800" s="196" t="s">
        <v>159</v>
      </c>
      <c r="M800" s="258"/>
      <c r="O800" s="177"/>
      <c r="P800" s="165"/>
    </row>
    <row r="801" spans="1:16">
      <c r="A801" s="166" t="s">
        <v>1133</v>
      </c>
      <c r="B801" s="167" t="s">
        <v>1132</v>
      </c>
      <c r="C801" s="168">
        <v>2.21</v>
      </c>
      <c r="D801" s="169">
        <v>0.49559999999999998</v>
      </c>
      <c r="E801" s="170">
        <v>0.73260000000000003</v>
      </c>
      <c r="F801" s="171">
        <v>1</v>
      </c>
      <c r="G801" s="172">
        <f t="shared" si="12"/>
        <v>0.73260000000000003</v>
      </c>
      <c r="H801" s="173">
        <f>G801*'2-Calculator'!$G$23</f>
        <v>3974.355</v>
      </c>
      <c r="I801" s="174" t="s">
        <v>13</v>
      </c>
      <c r="J801" s="174" t="s">
        <v>12</v>
      </c>
      <c r="K801" s="175" t="s">
        <v>152</v>
      </c>
      <c r="L801" s="176" t="s">
        <v>159</v>
      </c>
      <c r="M801" s="258"/>
      <c r="O801" s="177"/>
      <c r="P801" s="165"/>
    </row>
    <row r="802" spans="1:16">
      <c r="A802" s="166" t="s">
        <v>1134</v>
      </c>
      <c r="B802" s="167" t="s">
        <v>1132</v>
      </c>
      <c r="C802" s="168">
        <v>3.68</v>
      </c>
      <c r="D802" s="169">
        <v>0.66959999999999997</v>
      </c>
      <c r="E802" s="170">
        <v>0.98980000000000001</v>
      </c>
      <c r="F802" s="171">
        <v>1</v>
      </c>
      <c r="G802" s="172">
        <f t="shared" si="12"/>
        <v>0.98980000000000001</v>
      </c>
      <c r="H802" s="173">
        <f>G802*'2-Calculator'!$G$23</f>
        <v>5369.665</v>
      </c>
      <c r="I802" s="174" t="s">
        <v>13</v>
      </c>
      <c r="J802" s="174" t="s">
        <v>12</v>
      </c>
      <c r="K802" s="175" t="s">
        <v>152</v>
      </c>
      <c r="L802" s="176" t="s">
        <v>159</v>
      </c>
      <c r="M802" s="258"/>
      <c r="O802" s="177"/>
      <c r="P802" s="165"/>
    </row>
    <row r="803" spans="1:16">
      <c r="A803" s="178" t="s">
        <v>1135</v>
      </c>
      <c r="B803" s="179" t="s">
        <v>1132</v>
      </c>
      <c r="C803" s="180">
        <v>7.53</v>
      </c>
      <c r="D803" s="181">
        <v>1.2856000000000001</v>
      </c>
      <c r="E803" s="182">
        <v>1.9004000000000001</v>
      </c>
      <c r="F803" s="183">
        <v>1</v>
      </c>
      <c r="G803" s="182">
        <f t="shared" si="12"/>
        <v>1.9004000000000001</v>
      </c>
      <c r="H803" s="184">
        <f>G803*'2-Calculator'!$G$23</f>
        <v>10309.67</v>
      </c>
      <c r="I803" s="185" t="s">
        <v>13</v>
      </c>
      <c r="J803" s="185" t="s">
        <v>12</v>
      </c>
      <c r="K803" s="186" t="s">
        <v>152</v>
      </c>
      <c r="L803" s="187" t="s">
        <v>159</v>
      </c>
      <c r="M803" s="258"/>
      <c r="O803" s="177"/>
      <c r="P803" s="165"/>
    </row>
    <row r="804" spans="1:16">
      <c r="A804" s="188" t="s">
        <v>1136</v>
      </c>
      <c r="B804" s="189" t="s">
        <v>1137</v>
      </c>
      <c r="C804" s="190">
        <v>2.39</v>
      </c>
      <c r="D804" s="191">
        <v>0.34560000000000002</v>
      </c>
      <c r="E804" s="192">
        <v>0.51090000000000002</v>
      </c>
      <c r="F804" s="193">
        <v>1</v>
      </c>
      <c r="G804" s="172">
        <f t="shared" si="12"/>
        <v>0.51090000000000002</v>
      </c>
      <c r="H804" s="173">
        <f>G804*'2-Calculator'!$G$23</f>
        <v>2771.6325000000002</v>
      </c>
      <c r="I804" s="194" t="s">
        <v>13</v>
      </c>
      <c r="J804" s="194" t="s">
        <v>12</v>
      </c>
      <c r="K804" s="195" t="s">
        <v>152</v>
      </c>
      <c r="L804" s="196" t="s">
        <v>159</v>
      </c>
      <c r="M804" s="258"/>
      <c r="O804" s="177"/>
      <c r="P804" s="165"/>
    </row>
    <row r="805" spans="1:16">
      <c r="A805" s="166" t="s">
        <v>1138</v>
      </c>
      <c r="B805" s="167" t="s">
        <v>1137</v>
      </c>
      <c r="C805" s="168">
        <v>3.55</v>
      </c>
      <c r="D805" s="169">
        <v>0.4778</v>
      </c>
      <c r="E805" s="170">
        <v>0.70630000000000004</v>
      </c>
      <c r="F805" s="171">
        <v>1</v>
      </c>
      <c r="G805" s="172">
        <f t="shared" si="12"/>
        <v>0.70630000000000004</v>
      </c>
      <c r="H805" s="173">
        <f>G805*'2-Calculator'!$G$23</f>
        <v>3831.6775000000002</v>
      </c>
      <c r="I805" s="174" t="s">
        <v>13</v>
      </c>
      <c r="J805" s="174" t="s">
        <v>12</v>
      </c>
      <c r="K805" s="175" t="s">
        <v>152</v>
      </c>
      <c r="L805" s="176" t="s">
        <v>159</v>
      </c>
      <c r="M805" s="258"/>
      <c r="O805" s="177"/>
      <c r="P805" s="165"/>
    </row>
    <row r="806" spans="1:16">
      <c r="A806" s="166" t="s">
        <v>1139</v>
      </c>
      <c r="B806" s="167" t="s">
        <v>1137</v>
      </c>
      <c r="C806" s="168">
        <v>4.97</v>
      </c>
      <c r="D806" s="169">
        <v>0.66249999999999998</v>
      </c>
      <c r="E806" s="170">
        <v>0.97929999999999995</v>
      </c>
      <c r="F806" s="171">
        <v>1</v>
      </c>
      <c r="G806" s="172">
        <f t="shared" si="12"/>
        <v>0.97929999999999995</v>
      </c>
      <c r="H806" s="173">
        <f>G806*'2-Calculator'!$G$23</f>
        <v>5312.7024999999994</v>
      </c>
      <c r="I806" s="174" t="s">
        <v>13</v>
      </c>
      <c r="J806" s="174" t="s">
        <v>12</v>
      </c>
      <c r="K806" s="175" t="s">
        <v>152</v>
      </c>
      <c r="L806" s="176" t="s">
        <v>159</v>
      </c>
      <c r="M806" s="258"/>
      <c r="O806" s="177"/>
      <c r="P806" s="165"/>
    </row>
    <row r="807" spans="1:16">
      <c r="A807" s="178" t="s">
        <v>1140</v>
      </c>
      <c r="B807" s="179" t="s">
        <v>1137</v>
      </c>
      <c r="C807" s="180">
        <v>8.0500000000000007</v>
      </c>
      <c r="D807" s="181">
        <v>1.1149</v>
      </c>
      <c r="E807" s="182">
        <v>1.6480999999999999</v>
      </c>
      <c r="F807" s="183">
        <v>1</v>
      </c>
      <c r="G807" s="182">
        <f t="shared" si="12"/>
        <v>1.6480999999999999</v>
      </c>
      <c r="H807" s="184">
        <f>G807*'2-Calculator'!$G$23</f>
        <v>8940.9424999999992</v>
      </c>
      <c r="I807" s="185" t="s">
        <v>13</v>
      </c>
      <c r="J807" s="185" t="s">
        <v>12</v>
      </c>
      <c r="K807" s="186" t="s">
        <v>152</v>
      </c>
      <c r="L807" s="187" t="s">
        <v>159</v>
      </c>
      <c r="M807" s="258"/>
      <c r="O807" s="177"/>
      <c r="P807" s="165"/>
    </row>
    <row r="808" spans="1:16">
      <c r="A808" s="188" t="s">
        <v>1141</v>
      </c>
      <c r="B808" s="189" t="s">
        <v>1142</v>
      </c>
      <c r="C808" s="190">
        <v>2.61</v>
      </c>
      <c r="D808" s="191">
        <v>0.36930000000000002</v>
      </c>
      <c r="E808" s="192">
        <v>0.54590000000000005</v>
      </c>
      <c r="F808" s="193">
        <v>1</v>
      </c>
      <c r="G808" s="172">
        <f t="shared" si="12"/>
        <v>0.54590000000000005</v>
      </c>
      <c r="H808" s="173">
        <f>G808*'2-Calculator'!$G$23</f>
        <v>2961.5075000000002</v>
      </c>
      <c r="I808" s="194" t="s">
        <v>13</v>
      </c>
      <c r="J808" s="194" t="s">
        <v>12</v>
      </c>
      <c r="K808" s="195" t="s">
        <v>152</v>
      </c>
      <c r="L808" s="196" t="s">
        <v>159</v>
      </c>
      <c r="M808" s="258"/>
      <c r="O808" s="177"/>
      <c r="P808" s="165"/>
    </row>
    <row r="809" spans="1:16">
      <c r="A809" s="166" t="s">
        <v>1143</v>
      </c>
      <c r="B809" s="167" t="s">
        <v>1142</v>
      </c>
      <c r="C809" s="168">
        <v>3.32</v>
      </c>
      <c r="D809" s="169">
        <v>0.4778</v>
      </c>
      <c r="E809" s="170">
        <v>0.70630000000000004</v>
      </c>
      <c r="F809" s="171">
        <v>1</v>
      </c>
      <c r="G809" s="172">
        <f t="shared" si="12"/>
        <v>0.70630000000000004</v>
      </c>
      <c r="H809" s="173">
        <f>G809*'2-Calculator'!$G$23</f>
        <v>3831.6775000000002</v>
      </c>
      <c r="I809" s="174" t="s">
        <v>13</v>
      </c>
      <c r="J809" s="174" t="s">
        <v>12</v>
      </c>
      <c r="K809" s="175" t="s">
        <v>152</v>
      </c>
      <c r="L809" s="176" t="s">
        <v>159</v>
      </c>
      <c r="M809" s="258"/>
      <c r="O809" s="177"/>
      <c r="P809" s="165"/>
    </row>
    <row r="810" spans="1:16">
      <c r="A810" s="166" t="s">
        <v>1144</v>
      </c>
      <c r="B810" s="167" t="s">
        <v>1142</v>
      </c>
      <c r="C810" s="168">
        <v>4.9400000000000004</v>
      </c>
      <c r="D810" s="169">
        <v>0.66339999999999999</v>
      </c>
      <c r="E810" s="170">
        <v>0.98070000000000002</v>
      </c>
      <c r="F810" s="171">
        <v>1</v>
      </c>
      <c r="G810" s="172">
        <f t="shared" si="12"/>
        <v>0.98070000000000002</v>
      </c>
      <c r="H810" s="173">
        <f>G810*'2-Calculator'!$G$23</f>
        <v>5320.2974999999997</v>
      </c>
      <c r="I810" s="174" t="s">
        <v>13</v>
      </c>
      <c r="J810" s="174" t="s">
        <v>12</v>
      </c>
      <c r="K810" s="175" t="s">
        <v>152</v>
      </c>
      <c r="L810" s="176" t="s">
        <v>159</v>
      </c>
      <c r="M810" s="258"/>
      <c r="O810" s="177"/>
      <c r="P810" s="165"/>
    </row>
    <row r="811" spans="1:16">
      <c r="A811" s="178" t="s">
        <v>1145</v>
      </c>
      <c r="B811" s="179" t="s">
        <v>1142</v>
      </c>
      <c r="C811" s="180">
        <v>8.9499999999999993</v>
      </c>
      <c r="D811" s="181">
        <v>1.2111000000000001</v>
      </c>
      <c r="E811" s="182">
        <v>1.7903</v>
      </c>
      <c r="F811" s="183">
        <v>1</v>
      </c>
      <c r="G811" s="182">
        <f t="shared" si="12"/>
        <v>1.7903</v>
      </c>
      <c r="H811" s="184">
        <f>G811*'2-Calculator'!$G$23</f>
        <v>9712.3775000000005</v>
      </c>
      <c r="I811" s="185" t="s">
        <v>13</v>
      </c>
      <c r="J811" s="185" t="s">
        <v>12</v>
      </c>
      <c r="K811" s="186" t="s">
        <v>152</v>
      </c>
      <c r="L811" s="187" t="s">
        <v>159</v>
      </c>
      <c r="M811" s="258"/>
      <c r="O811" s="177"/>
      <c r="P811" s="165"/>
    </row>
    <row r="812" spans="1:16">
      <c r="A812" s="188" t="s">
        <v>1146</v>
      </c>
      <c r="B812" s="189" t="s">
        <v>1147</v>
      </c>
      <c r="C812" s="190">
        <v>2.64</v>
      </c>
      <c r="D812" s="191">
        <v>0.3679</v>
      </c>
      <c r="E812" s="192">
        <v>0.54379999999999995</v>
      </c>
      <c r="F812" s="193">
        <v>1</v>
      </c>
      <c r="G812" s="172">
        <f t="shared" si="12"/>
        <v>0.54379999999999995</v>
      </c>
      <c r="H812" s="173">
        <f>G812*'2-Calculator'!$G$23</f>
        <v>2950.1149999999998</v>
      </c>
      <c r="I812" s="194" t="s">
        <v>13</v>
      </c>
      <c r="J812" s="194" t="s">
        <v>12</v>
      </c>
      <c r="K812" s="195" t="s">
        <v>152</v>
      </c>
      <c r="L812" s="196" t="s">
        <v>159</v>
      </c>
      <c r="M812" s="258"/>
      <c r="O812" s="177"/>
      <c r="P812" s="165"/>
    </row>
    <row r="813" spans="1:16">
      <c r="A813" s="166" t="s">
        <v>1148</v>
      </c>
      <c r="B813" s="167" t="s">
        <v>1147</v>
      </c>
      <c r="C813" s="168">
        <v>3.45</v>
      </c>
      <c r="D813" s="169">
        <v>0.46029999999999999</v>
      </c>
      <c r="E813" s="170">
        <v>0.6804</v>
      </c>
      <c r="F813" s="171">
        <v>1</v>
      </c>
      <c r="G813" s="172">
        <f t="shared" si="12"/>
        <v>0.6804</v>
      </c>
      <c r="H813" s="173">
        <f>G813*'2-Calculator'!$G$23</f>
        <v>3691.17</v>
      </c>
      <c r="I813" s="174" t="s">
        <v>13</v>
      </c>
      <c r="J813" s="174" t="s">
        <v>12</v>
      </c>
      <c r="K813" s="175" t="s">
        <v>152</v>
      </c>
      <c r="L813" s="176" t="s">
        <v>159</v>
      </c>
      <c r="M813" s="258"/>
      <c r="O813" s="177"/>
      <c r="P813" s="165"/>
    </row>
    <row r="814" spans="1:16">
      <c r="A814" s="166" t="s">
        <v>1149</v>
      </c>
      <c r="B814" s="167" t="s">
        <v>1147</v>
      </c>
      <c r="C814" s="168">
        <v>5.25</v>
      </c>
      <c r="D814" s="169">
        <v>0.66830000000000001</v>
      </c>
      <c r="E814" s="170">
        <v>0.9879</v>
      </c>
      <c r="F814" s="171">
        <v>1</v>
      </c>
      <c r="G814" s="172">
        <f t="shared" si="12"/>
        <v>0.9879</v>
      </c>
      <c r="H814" s="173">
        <f>G814*'2-Calculator'!$G$23</f>
        <v>5359.3575000000001</v>
      </c>
      <c r="I814" s="174" t="s">
        <v>13</v>
      </c>
      <c r="J814" s="174" t="s">
        <v>12</v>
      </c>
      <c r="K814" s="175" t="s">
        <v>152</v>
      </c>
      <c r="L814" s="176" t="s">
        <v>159</v>
      </c>
      <c r="M814" s="258"/>
      <c r="O814" s="177"/>
      <c r="P814" s="165"/>
    </row>
    <row r="815" spans="1:16">
      <c r="A815" s="178" t="s">
        <v>1150</v>
      </c>
      <c r="B815" s="179" t="s">
        <v>1147</v>
      </c>
      <c r="C815" s="180">
        <v>9.34</v>
      </c>
      <c r="D815" s="181">
        <v>1.2864</v>
      </c>
      <c r="E815" s="182">
        <v>1.9016</v>
      </c>
      <c r="F815" s="183">
        <v>1</v>
      </c>
      <c r="G815" s="182">
        <f t="shared" si="12"/>
        <v>1.9016</v>
      </c>
      <c r="H815" s="184">
        <f>G815*'2-Calculator'!$G$23</f>
        <v>10316.18</v>
      </c>
      <c r="I815" s="185" t="s">
        <v>13</v>
      </c>
      <c r="J815" s="185" t="s">
        <v>12</v>
      </c>
      <c r="K815" s="186" t="s">
        <v>152</v>
      </c>
      <c r="L815" s="187" t="s">
        <v>159</v>
      </c>
      <c r="M815" s="258"/>
      <c r="O815" s="177"/>
      <c r="P815" s="165"/>
    </row>
    <row r="816" spans="1:16">
      <c r="A816" s="188" t="s">
        <v>1151</v>
      </c>
      <c r="B816" s="189" t="s">
        <v>1152</v>
      </c>
      <c r="C816" s="190">
        <v>2.2799999999999998</v>
      </c>
      <c r="D816" s="191">
        <v>0.37030000000000002</v>
      </c>
      <c r="E816" s="192">
        <v>0.5474</v>
      </c>
      <c r="F816" s="193">
        <v>1</v>
      </c>
      <c r="G816" s="172">
        <f t="shared" si="12"/>
        <v>0.5474</v>
      </c>
      <c r="H816" s="173">
        <f>G816*'2-Calculator'!$G$23</f>
        <v>2969.645</v>
      </c>
      <c r="I816" s="194" t="s">
        <v>13</v>
      </c>
      <c r="J816" s="194" t="s">
        <v>12</v>
      </c>
      <c r="K816" s="195" t="s">
        <v>152</v>
      </c>
      <c r="L816" s="196" t="s">
        <v>159</v>
      </c>
      <c r="M816" s="258"/>
      <c r="O816" s="177"/>
      <c r="P816" s="165"/>
    </row>
    <row r="817" spans="1:16">
      <c r="A817" s="166" t="s">
        <v>1153</v>
      </c>
      <c r="B817" s="167" t="s">
        <v>1152</v>
      </c>
      <c r="C817" s="168">
        <v>2.95</v>
      </c>
      <c r="D817" s="169">
        <v>0.45739999999999997</v>
      </c>
      <c r="E817" s="170">
        <v>0.67610000000000003</v>
      </c>
      <c r="F817" s="171">
        <v>1</v>
      </c>
      <c r="G817" s="172">
        <f t="shared" si="12"/>
        <v>0.67610000000000003</v>
      </c>
      <c r="H817" s="173">
        <f>G817*'2-Calculator'!$G$23</f>
        <v>3667.8425000000002</v>
      </c>
      <c r="I817" s="174" t="s">
        <v>13</v>
      </c>
      <c r="J817" s="174" t="s">
        <v>12</v>
      </c>
      <c r="K817" s="175" t="s">
        <v>152</v>
      </c>
      <c r="L817" s="176" t="s">
        <v>159</v>
      </c>
      <c r="M817" s="258"/>
      <c r="O817" s="177"/>
      <c r="P817" s="165"/>
    </row>
    <row r="818" spans="1:16">
      <c r="A818" s="166" t="s">
        <v>1154</v>
      </c>
      <c r="B818" s="167" t="s">
        <v>1152</v>
      </c>
      <c r="C818" s="168">
        <v>4.37</v>
      </c>
      <c r="D818" s="169">
        <v>0.63759999999999994</v>
      </c>
      <c r="E818" s="170">
        <v>0.9425</v>
      </c>
      <c r="F818" s="171">
        <v>1</v>
      </c>
      <c r="G818" s="172">
        <f t="shared" si="12"/>
        <v>0.9425</v>
      </c>
      <c r="H818" s="173">
        <f>G818*'2-Calculator'!$G$23</f>
        <v>5113.0625</v>
      </c>
      <c r="I818" s="174" t="s">
        <v>13</v>
      </c>
      <c r="J818" s="174" t="s">
        <v>12</v>
      </c>
      <c r="K818" s="175" t="s">
        <v>152</v>
      </c>
      <c r="L818" s="176" t="s">
        <v>159</v>
      </c>
      <c r="M818" s="258"/>
      <c r="O818" s="177"/>
      <c r="P818" s="165"/>
    </row>
    <row r="819" spans="1:16">
      <c r="A819" s="178" t="s">
        <v>1155</v>
      </c>
      <c r="B819" s="179" t="s">
        <v>1152</v>
      </c>
      <c r="C819" s="180">
        <v>7.63</v>
      </c>
      <c r="D819" s="181">
        <v>1.0780000000000001</v>
      </c>
      <c r="E819" s="182">
        <v>1.5934999999999999</v>
      </c>
      <c r="F819" s="183">
        <v>1</v>
      </c>
      <c r="G819" s="182">
        <f t="shared" si="12"/>
        <v>1.5934999999999999</v>
      </c>
      <c r="H819" s="184">
        <f>G819*'2-Calculator'!$G$23</f>
        <v>8644.7374999999993</v>
      </c>
      <c r="I819" s="185" t="s">
        <v>13</v>
      </c>
      <c r="J819" s="185" t="s">
        <v>12</v>
      </c>
      <c r="K819" s="186" t="s">
        <v>152</v>
      </c>
      <c r="L819" s="187" t="s">
        <v>159</v>
      </c>
      <c r="M819" s="258"/>
      <c r="O819" s="177"/>
      <c r="P819" s="165"/>
    </row>
    <row r="820" spans="1:16">
      <c r="A820" s="188" t="s">
        <v>1156</v>
      </c>
      <c r="B820" s="189" t="s">
        <v>1157</v>
      </c>
      <c r="C820" s="190">
        <v>1.72</v>
      </c>
      <c r="D820" s="191">
        <v>1.0152000000000001</v>
      </c>
      <c r="E820" s="192">
        <v>1.5006999999999999</v>
      </c>
      <c r="F820" s="193">
        <v>1</v>
      </c>
      <c r="G820" s="172">
        <f t="shared" si="12"/>
        <v>1.5006999999999999</v>
      </c>
      <c r="H820" s="173">
        <f>G820*'2-Calculator'!$G$23</f>
        <v>8141.2974999999997</v>
      </c>
      <c r="I820" s="194" t="s">
        <v>13</v>
      </c>
      <c r="J820" s="194" t="s">
        <v>12</v>
      </c>
      <c r="K820" s="195" t="s">
        <v>152</v>
      </c>
      <c r="L820" s="196" t="s">
        <v>159</v>
      </c>
      <c r="M820" s="258"/>
      <c r="O820" s="177"/>
      <c r="P820" s="165"/>
    </row>
    <row r="821" spans="1:16">
      <c r="A821" s="166" t="s">
        <v>1158</v>
      </c>
      <c r="B821" s="167" t="s">
        <v>1157</v>
      </c>
      <c r="C821" s="168">
        <v>2.1</v>
      </c>
      <c r="D821" s="169">
        <v>1.1268</v>
      </c>
      <c r="E821" s="170">
        <v>1.6657</v>
      </c>
      <c r="F821" s="171">
        <v>1</v>
      </c>
      <c r="G821" s="172">
        <f t="shared" si="12"/>
        <v>1.6657</v>
      </c>
      <c r="H821" s="173">
        <f>G821*'2-Calculator'!$G$23</f>
        <v>9036.4225000000006</v>
      </c>
      <c r="I821" s="174" t="s">
        <v>13</v>
      </c>
      <c r="J821" s="174" t="s">
        <v>12</v>
      </c>
      <c r="K821" s="175" t="s">
        <v>152</v>
      </c>
      <c r="L821" s="176" t="s">
        <v>159</v>
      </c>
      <c r="M821" s="258"/>
      <c r="O821" s="177"/>
      <c r="P821" s="165"/>
    </row>
    <row r="822" spans="1:16">
      <c r="A822" s="166" t="s">
        <v>1159</v>
      </c>
      <c r="B822" s="167" t="s">
        <v>1157</v>
      </c>
      <c r="C822" s="168">
        <v>5.62</v>
      </c>
      <c r="D822" s="169">
        <v>1.6446000000000001</v>
      </c>
      <c r="E822" s="170">
        <v>2.4310999999999998</v>
      </c>
      <c r="F822" s="171">
        <v>1</v>
      </c>
      <c r="G822" s="172">
        <f t="shared" si="12"/>
        <v>2.4310999999999998</v>
      </c>
      <c r="H822" s="173">
        <f>G822*'2-Calculator'!$G$23</f>
        <v>13188.717499999999</v>
      </c>
      <c r="I822" s="174" t="s">
        <v>13</v>
      </c>
      <c r="J822" s="174" t="s">
        <v>12</v>
      </c>
      <c r="K822" s="175" t="s">
        <v>152</v>
      </c>
      <c r="L822" s="176" t="s">
        <v>159</v>
      </c>
      <c r="M822" s="258"/>
      <c r="O822" s="177"/>
      <c r="P822" s="165"/>
    </row>
    <row r="823" spans="1:16">
      <c r="A823" s="178" t="s">
        <v>1160</v>
      </c>
      <c r="B823" s="179" t="s">
        <v>1157</v>
      </c>
      <c r="C823" s="180">
        <v>12.33</v>
      </c>
      <c r="D823" s="181">
        <v>3.0951</v>
      </c>
      <c r="E823" s="182">
        <v>4.5753000000000004</v>
      </c>
      <c r="F823" s="183">
        <v>1</v>
      </c>
      <c r="G823" s="182">
        <f t="shared" si="12"/>
        <v>4.5753000000000004</v>
      </c>
      <c r="H823" s="184">
        <f>G823*'2-Calculator'!$G$23</f>
        <v>24821.002500000002</v>
      </c>
      <c r="I823" s="185" t="s">
        <v>13</v>
      </c>
      <c r="J823" s="185" t="s">
        <v>12</v>
      </c>
      <c r="K823" s="186" t="s">
        <v>152</v>
      </c>
      <c r="L823" s="187" t="s">
        <v>159</v>
      </c>
      <c r="M823" s="258"/>
      <c r="O823" s="177"/>
      <c r="P823" s="165"/>
    </row>
    <row r="824" spans="1:16">
      <c r="A824" s="188" t="s">
        <v>1161</v>
      </c>
      <c r="B824" s="189" t="s">
        <v>1162</v>
      </c>
      <c r="C824" s="190">
        <v>1.96</v>
      </c>
      <c r="D824" s="191">
        <v>0.59009999999999996</v>
      </c>
      <c r="E824" s="192">
        <v>0.87229999999999996</v>
      </c>
      <c r="F824" s="193">
        <v>1</v>
      </c>
      <c r="G824" s="172">
        <f t="shared" si="12"/>
        <v>0.87229999999999996</v>
      </c>
      <c r="H824" s="173">
        <f>G824*'2-Calculator'!$G$23</f>
        <v>4732.2275</v>
      </c>
      <c r="I824" s="194" t="s">
        <v>13</v>
      </c>
      <c r="J824" s="194" t="s">
        <v>12</v>
      </c>
      <c r="K824" s="195" t="s">
        <v>152</v>
      </c>
      <c r="L824" s="196" t="s">
        <v>159</v>
      </c>
      <c r="M824" s="258"/>
      <c r="O824" s="177"/>
      <c r="P824" s="165"/>
    </row>
    <row r="825" spans="1:16">
      <c r="A825" s="166" t="s">
        <v>1163</v>
      </c>
      <c r="B825" s="167" t="s">
        <v>1162</v>
      </c>
      <c r="C825" s="168">
        <v>2.74</v>
      </c>
      <c r="D825" s="169">
        <v>0.66920000000000002</v>
      </c>
      <c r="E825" s="170">
        <v>0.98919999999999997</v>
      </c>
      <c r="F825" s="171">
        <v>1</v>
      </c>
      <c r="G825" s="172">
        <f t="shared" si="12"/>
        <v>0.98919999999999997</v>
      </c>
      <c r="H825" s="173">
        <f>G825*'2-Calculator'!$G$23</f>
        <v>5366.41</v>
      </c>
      <c r="I825" s="174" t="s">
        <v>13</v>
      </c>
      <c r="J825" s="174" t="s">
        <v>12</v>
      </c>
      <c r="K825" s="175" t="s">
        <v>152</v>
      </c>
      <c r="L825" s="176" t="s">
        <v>159</v>
      </c>
      <c r="M825" s="258"/>
      <c r="O825" s="177"/>
      <c r="P825" s="165"/>
    </row>
    <row r="826" spans="1:16">
      <c r="A826" s="166" t="s">
        <v>1164</v>
      </c>
      <c r="B826" s="167" t="s">
        <v>1162</v>
      </c>
      <c r="C826" s="168">
        <v>6.24</v>
      </c>
      <c r="D826" s="169">
        <v>1.0955999999999999</v>
      </c>
      <c r="E826" s="170">
        <v>1.6195999999999999</v>
      </c>
      <c r="F826" s="171">
        <v>1</v>
      </c>
      <c r="G826" s="172">
        <f t="shared" si="12"/>
        <v>1.6195999999999999</v>
      </c>
      <c r="H826" s="173">
        <f>G826*'2-Calculator'!$G$23</f>
        <v>8786.33</v>
      </c>
      <c r="I826" s="174" t="s">
        <v>13</v>
      </c>
      <c r="J826" s="174" t="s">
        <v>12</v>
      </c>
      <c r="K826" s="175" t="s">
        <v>152</v>
      </c>
      <c r="L826" s="176" t="s">
        <v>159</v>
      </c>
      <c r="M826" s="258"/>
      <c r="O826" s="177"/>
      <c r="P826" s="165"/>
    </row>
    <row r="827" spans="1:16">
      <c r="A827" s="178" t="s">
        <v>1165</v>
      </c>
      <c r="B827" s="179" t="s">
        <v>1162</v>
      </c>
      <c r="C827" s="180">
        <v>11.62</v>
      </c>
      <c r="D827" s="181">
        <v>2.1227</v>
      </c>
      <c r="E827" s="182">
        <v>3.1379000000000001</v>
      </c>
      <c r="F827" s="183">
        <v>1</v>
      </c>
      <c r="G827" s="182">
        <f t="shared" si="12"/>
        <v>3.1379000000000001</v>
      </c>
      <c r="H827" s="184">
        <f>G827*'2-Calculator'!$G$23</f>
        <v>17023.107500000002</v>
      </c>
      <c r="I827" s="185" t="s">
        <v>13</v>
      </c>
      <c r="J827" s="185" t="s">
        <v>12</v>
      </c>
      <c r="K827" s="186" t="s">
        <v>152</v>
      </c>
      <c r="L827" s="187" t="s">
        <v>159</v>
      </c>
      <c r="M827" s="258"/>
      <c r="O827" s="177"/>
      <c r="P827" s="165"/>
    </row>
    <row r="828" spans="1:16">
      <c r="A828" s="188" t="s">
        <v>1166</v>
      </c>
      <c r="B828" s="189" t="s">
        <v>1167</v>
      </c>
      <c r="C828" s="190">
        <v>2.09</v>
      </c>
      <c r="D828" s="191">
        <v>0.75290000000000001</v>
      </c>
      <c r="E828" s="192">
        <v>1.113</v>
      </c>
      <c r="F828" s="193">
        <v>1</v>
      </c>
      <c r="G828" s="172">
        <f t="shared" si="12"/>
        <v>1.113</v>
      </c>
      <c r="H828" s="173">
        <f>G828*'2-Calculator'!$G$23</f>
        <v>6038.0249999999996</v>
      </c>
      <c r="I828" s="194" t="s">
        <v>13</v>
      </c>
      <c r="J828" s="194" t="s">
        <v>12</v>
      </c>
      <c r="K828" s="195" t="s">
        <v>152</v>
      </c>
      <c r="L828" s="196" t="s">
        <v>159</v>
      </c>
      <c r="M828" s="258"/>
      <c r="O828" s="177"/>
      <c r="P828" s="165"/>
    </row>
    <row r="829" spans="1:16">
      <c r="A829" s="166" t="s">
        <v>1168</v>
      </c>
      <c r="B829" s="167" t="s">
        <v>1167</v>
      </c>
      <c r="C829" s="168">
        <v>3.73</v>
      </c>
      <c r="D829" s="169">
        <v>0.94179999999999997</v>
      </c>
      <c r="E829" s="170">
        <v>1.3922000000000001</v>
      </c>
      <c r="F829" s="171">
        <v>1</v>
      </c>
      <c r="G829" s="172">
        <f t="shared" si="12"/>
        <v>1.3922000000000001</v>
      </c>
      <c r="H829" s="173">
        <f>G829*'2-Calculator'!$G$23</f>
        <v>7552.6850000000004</v>
      </c>
      <c r="I829" s="174" t="s">
        <v>13</v>
      </c>
      <c r="J829" s="174" t="s">
        <v>12</v>
      </c>
      <c r="K829" s="175" t="s">
        <v>152</v>
      </c>
      <c r="L829" s="176" t="s">
        <v>159</v>
      </c>
      <c r="M829" s="258"/>
      <c r="O829" s="177"/>
      <c r="P829" s="165"/>
    </row>
    <row r="830" spans="1:16">
      <c r="A830" s="166" t="s">
        <v>1169</v>
      </c>
      <c r="B830" s="167" t="s">
        <v>1167</v>
      </c>
      <c r="C830" s="168">
        <v>6.91</v>
      </c>
      <c r="D830" s="169">
        <v>1.2686999999999999</v>
      </c>
      <c r="E830" s="170">
        <v>1.8754</v>
      </c>
      <c r="F830" s="171">
        <v>1</v>
      </c>
      <c r="G830" s="172">
        <f t="shared" si="12"/>
        <v>1.8754</v>
      </c>
      <c r="H830" s="173">
        <f>G830*'2-Calculator'!$G$23</f>
        <v>10174.045</v>
      </c>
      <c r="I830" s="174" t="s">
        <v>13</v>
      </c>
      <c r="J830" s="174" t="s">
        <v>12</v>
      </c>
      <c r="K830" s="175" t="s">
        <v>152</v>
      </c>
      <c r="L830" s="176" t="s">
        <v>159</v>
      </c>
      <c r="M830" s="258"/>
      <c r="O830" s="177"/>
      <c r="P830" s="165"/>
    </row>
    <row r="831" spans="1:16">
      <c r="A831" s="178" t="s">
        <v>1170</v>
      </c>
      <c r="B831" s="179" t="s">
        <v>1167</v>
      </c>
      <c r="C831" s="180">
        <v>12.63</v>
      </c>
      <c r="D831" s="181">
        <v>2.1739999999999999</v>
      </c>
      <c r="E831" s="182">
        <v>3.2136999999999998</v>
      </c>
      <c r="F831" s="183">
        <v>1</v>
      </c>
      <c r="G831" s="182">
        <f t="shared" si="12"/>
        <v>3.2136999999999998</v>
      </c>
      <c r="H831" s="184">
        <f>G831*'2-Calculator'!$G$23</f>
        <v>17434.322499999998</v>
      </c>
      <c r="I831" s="185" t="s">
        <v>13</v>
      </c>
      <c r="J831" s="185" t="s">
        <v>12</v>
      </c>
      <c r="K831" s="186" t="s">
        <v>152</v>
      </c>
      <c r="L831" s="187" t="s">
        <v>159</v>
      </c>
      <c r="M831" s="258"/>
      <c r="O831" s="177"/>
      <c r="P831" s="165"/>
    </row>
    <row r="832" spans="1:16">
      <c r="A832" s="188" t="s">
        <v>1171</v>
      </c>
      <c r="B832" s="189" t="s">
        <v>1172</v>
      </c>
      <c r="C832" s="190">
        <v>1.64</v>
      </c>
      <c r="D832" s="191">
        <v>0.89059999999999995</v>
      </c>
      <c r="E832" s="192">
        <v>1.3165</v>
      </c>
      <c r="F832" s="193">
        <v>1</v>
      </c>
      <c r="G832" s="172">
        <f t="shared" si="12"/>
        <v>1.3165</v>
      </c>
      <c r="H832" s="173">
        <f>G832*'2-Calculator'!$G$23</f>
        <v>7142.0124999999998</v>
      </c>
      <c r="I832" s="194" t="s">
        <v>13</v>
      </c>
      <c r="J832" s="194" t="s">
        <v>12</v>
      </c>
      <c r="K832" s="195" t="s">
        <v>152</v>
      </c>
      <c r="L832" s="196" t="s">
        <v>159</v>
      </c>
      <c r="M832" s="258"/>
      <c r="O832" s="177"/>
      <c r="P832" s="165"/>
    </row>
    <row r="833" spans="1:16">
      <c r="A833" s="166" t="s">
        <v>1173</v>
      </c>
      <c r="B833" s="167" t="s">
        <v>1172</v>
      </c>
      <c r="C833" s="168">
        <v>1.64</v>
      </c>
      <c r="D833" s="169">
        <v>1.1061000000000001</v>
      </c>
      <c r="E833" s="170">
        <v>1.6351</v>
      </c>
      <c r="F833" s="171">
        <v>1</v>
      </c>
      <c r="G833" s="172">
        <f t="shared" si="12"/>
        <v>1.6351</v>
      </c>
      <c r="H833" s="173">
        <f>G833*'2-Calculator'!$G$23</f>
        <v>8870.4174999999996</v>
      </c>
      <c r="I833" s="174" t="s">
        <v>13</v>
      </c>
      <c r="J833" s="174" t="s">
        <v>12</v>
      </c>
      <c r="K833" s="175" t="s">
        <v>152</v>
      </c>
      <c r="L833" s="176" t="s">
        <v>159</v>
      </c>
      <c r="M833" s="258"/>
      <c r="O833" s="177"/>
      <c r="P833" s="165"/>
    </row>
    <row r="834" spans="1:16">
      <c r="A834" s="166" t="s">
        <v>1174</v>
      </c>
      <c r="B834" s="167" t="s">
        <v>1172</v>
      </c>
      <c r="C834" s="168">
        <v>2.89</v>
      </c>
      <c r="D834" s="169">
        <v>1.2531000000000001</v>
      </c>
      <c r="E834" s="170">
        <v>1.8524</v>
      </c>
      <c r="F834" s="171">
        <v>1</v>
      </c>
      <c r="G834" s="172">
        <f t="shared" si="12"/>
        <v>1.8524</v>
      </c>
      <c r="H834" s="173">
        <f>G834*'2-Calculator'!$G$23</f>
        <v>10049.27</v>
      </c>
      <c r="I834" s="174" t="s">
        <v>13</v>
      </c>
      <c r="J834" s="174" t="s">
        <v>12</v>
      </c>
      <c r="K834" s="175" t="s">
        <v>152</v>
      </c>
      <c r="L834" s="176" t="s">
        <v>159</v>
      </c>
      <c r="M834" s="258"/>
      <c r="O834" s="177"/>
      <c r="P834" s="165"/>
    </row>
    <row r="835" spans="1:16">
      <c r="A835" s="178" t="s">
        <v>1175</v>
      </c>
      <c r="B835" s="179" t="s">
        <v>1172</v>
      </c>
      <c r="C835" s="180">
        <v>12.91</v>
      </c>
      <c r="D835" s="181">
        <v>2.7368999999999999</v>
      </c>
      <c r="E835" s="182">
        <v>4.0457999999999998</v>
      </c>
      <c r="F835" s="183">
        <v>1</v>
      </c>
      <c r="G835" s="182">
        <f t="shared" si="12"/>
        <v>4.0457999999999998</v>
      </c>
      <c r="H835" s="184">
        <f>G835*'2-Calculator'!$G$23</f>
        <v>21948.465</v>
      </c>
      <c r="I835" s="185" t="s">
        <v>13</v>
      </c>
      <c r="J835" s="185" t="s">
        <v>12</v>
      </c>
      <c r="K835" s="186" t="s">
        <v>152</v>
      </c>
      <c r="L835" s="187" t="s">
        <v>159</v>
      </c>
      <c r="M835" s="258"/>
      <c r="O835" s="177"/>
      <c r="P835" s="165"/>
    </row>
    <row r="836" spans="1:16">
      <c r="A836" s="188" t="s">
        <v>1176</v>
      </c>
      <c r="B836" s="189" t="s">
        <v>1177</v>
      </c>
      <c r="C836" s="190">
        <v>2.2400000000000002</v>
      </c>
      <c r="D836" s="191">
        <v>0.42720000000000002</v>
      </c>
      <c r="E836" s="192">
        <v>0.63149999999999995</v>
      </c>
      <c r="F836" s="193">
        <v>1</v>
      </c>
      <c r="G836" s="172">
        <f t="shared" si="12"/>
        <v>0.63149999999999995</v>
      </c>
      <c r="H836" s="173">
        <f>G836*'2-Calculator'!$G$23</f>
        <v>3425.8874999999998</v>
      </c>
      <c r="I836" s="194" t="s">
        <v>13</v>
      </c>
      <c r="J836" s="194" t="s">
        <v>12</v>
      </c>
      <c r="K836" s="195" t="s">
        <v>152</v>
      </c>
      <c r="L836" s="196" t="s">
        <v>159</v>
      </c>
      <c r="M836" s="258"/>
      <c r="O836" s="177"/>
      <c r="P836" s="165"/>
    </row>
    <row r="837" spans="1:16">
      <c r="A837" s="166" t="s">
        <v>1178</v>
      </c>
      <c r="B837" s="167" t="s">
        <v>1177</v>
      </c>
      <c r="C837" s="168">
        <v>3.72</v>
      </c>
      <c r="D837" s="169">
        <v>0.51329999999999998</v>
      </c>
      <c r="E837" s="170">
        <v>0.75880000000000003</v>
      </c>
      <c r="F837" s="171">
        <v>1</v>
      </c>
      <c r="G837" s="172">
        <f t="shared" si="12"/>
        <v>0.75880000000000003</v>
      </c>
      <c r="H837" s="173">
        <f>G837*'2-Calculator'!$G$23</f>
        <v>4116.49</v>
      </c>
      <c r="I837" s="174" t="s">
        <v>13</v>
      </c>
      <c r="J837" s="174" t="s">
        <v>12</v>
      </c>
      <c r="K837" s="175" t="s">
        <v>152</v>
      </c>
      <c r="L837" s="176" t="s">
        <v>159</v>
      </c>
      <c r="M837" s="258"/>
      <c r="O837" s="177"/>
      <c r="P837" s="165"/>
    </row>
    <row r="838" spans="1:16">
      <c r="A838" s="166" t="s">
        <v>1179</v>
      </c>
      <c r="B838" s="167" t="s">
        <v>1177</v>
      </c>
      <c r="C838" s="168">
        <v>5.59</v>
      </c>
      <c r="D838" s="169">
        <v>0.73019999999999996</v>
      </c>
      <c r="E838" s="170">
        <v>1.0793999999999999</v>
      </c>
      <c r="F838" s="171">
        <v>1</v>
      </c>
      <c r="G838" s="172">
        <f t="shared" si="12"/>
        <v>1.0793999999999999</v>
      </c>
      <c r="H838" s="173">
        <f>G838*'2-Calculator'!$G$23</f>
        <v>5855.7449999999999</v>
      </c>
      <c r="I838" s="174" t="s">
        <v>13</v>
      </c>
      <c r="J838" s="174" t="s">
        <v>12</v>
      </c>
      <c r="K838" s="175" t="s">
        <v>152</v>
      </c>
      <c r="L838" s="176" t="s">
        <v>159</v>
      </c>
      <c r="M838" s="258"/>
      <c r="O838" s="177"/>
      <c r="P838" s="165"/>
    </row>
    <row r="839" spans="1:16">
      <c r="A839" s="178" t="s">
        <v>1180</v>
      </c>
      <c r="B839" s="179" t="s">
        <v>1177</v>
      </c>
      <c r="C839" s="180">
        <v>9.15</v>
      </c>
      <c r="D839" s="181">
        <v>1.1216999999999999</v>
      </c>
      <c r="E839" s="182">
        <v>1.6580999999999999</v>
      </c>
      <c r="F839" s="183">
        <v>1</v>
      </c>
      <c r="G839" s="182">
        <f t="shared" si="12"/>
        <v>1.6580999999999999</v>
      </c>
      <c r="H839" s="184">
        <f>G839*'2-Calculator'!$G$23</f>
        <v>8995.1924999999992</v>
      </c>
      <c r="I839" s="185" t="s">
        <v>13</v>
      </c>
      <c r="J839" s="185" t="s">
        <v>12</v>
      </c>
      <c r="K839" s="186" t="s">
        <v>152</v>
      </c>
      <c r="L839" s="187" t="s">
        <v>159</v>
      </c>
      <c r="M839" s="258"/>
      <c r="O839" s="177"/>
      <c r="P839" s="165"/>
    </row>
    <row r="840" spans="1:16">
      <c r="A840" s="188" t="s">
        <v>1181</v>
      </c>
      <c r="B840" s="189" t="s">
        <v>1182</v>
      </c>
      <c r="C840" s="190">
        <v>2.5499999999999998</v>
      </c>
      <c r="D840" s="191">
        <v>0.3483</v>
      </c>
      <c r="E840" s="192">
        <v>0.51490000000000002</v>
      </c>
      <c r="F840" s="193">
        <v>1</v>
      </c>
      <c r="G840" s="172">
        <f t="shared" si="12"/>
        <v>0.51490000000000002</v>
      </c>
      <c r="H840" s="173">
        <f>G840*'2-Calculator'!$G$23</f>
        <v>2793.3325</v>
      </c>
      <c r="I840" s="194" t="s">
        <v>13</v>
      </c>
      <c r="J840" s="194" t="s">
        <v>12</v>
      </c>
      <c r="K840" s="195" t="s">
        <v>152</v>
      </c>
      <c r="L840" s="196" t="s">
        <v>159</v>
      </c>
      <c r="M840" s="258"/>
      <c r="O840" s="177"/>
      <c r="P840" s="165"/>
    </row>
    <row r="841" spans="1:16">
      <c r="A841" s="166" t="s">
        <v>1183</v>
      </c>
      <c r="B841" s="167" t="s">
        <v>1182</v>
      </c>
      <c r="C841" s="168">
        <v>3.32</v>
      </c>
      <c r="D841" s="169">
        <v>0.45440000000000003</v>
      </c>
      <c r="E841" s="170">
        <v>0.67169999999999996</v>
      </c>
      <c r="F841" s="171">
        <v>1</v>
      </c>
      <c r="G841" s="172">
        <f t="shared" si="12"/>
        <v>0.67169999999999996</v>
      </c>
      <c r="H841" s="173">
        <f>G841*'2-Calculator'!$G$23</f>
        <v>3643.9724999999999</v>
      </c>
      <c r="I841" s="174" t="s">
        <v>13</v>
      </c>
      <c r="J841" s="174" t="s">
        <v>12</v>
      </c>
      <c r="K841" s="175" t="s">
        <v>152</v>
      </c>
      <c r="L841" s="176" t="s">
        <v>159</v>
      </c>
      <c r="M841" s="258"/>
      <c r="O841" s="177"/>
      <c r="P841" s="165"/>
    </row>
    <row r="842" spans="1:16">
      <c r="A842" s="166" t="s">
        <v>1184</v>
      </c>
      <c r="B842" s="167" t="s">
        <v>1182</v>
      </c>
      <c r="C842" s="168">
        <v>4.62</v>
      </c>
      <c r="D842" s="169">
        <v>0.59199999999999997</v>
      </c>
      <c r="E842" s="170">
        <v>0.87509999999999999</v>
      </c>
      <c r="F842" s="171">
        <v>1</v>
      </c>
      <c r="G842" s="172">
        <f t="shared" si="12"/>
        <v>0.87509999999999999</v>
      </c>
      <c r="H842" s="173">
        <f>G842*'2-Calculator'!$G$23</f>
        <v>4747.4174999999996</v>
      </c>
      <c r="I842" s="174" t="s">
        <v>13</v>
      </c>
      <c r="J842" s="174" t="s">
        <v>12</v>
      </c>
      <c r="K842" s="175" t="s">
        <v>152</v>
      </c>
      <c r="L842" s="176" t="s">
        <v>159</v>
      </c>
      <c r="M842" s="258"/>
      <c r="O842" s="177"/>
      <c r="P842" s="165"/>
    </row>
    <row r="843" spans="1:16">
      <c r="A843" s="178" t="s">
        <v>1185</v>
      </c>
      <c r="B843" s="179" t="s">
        <v>1182</v>
      </c>
      <c r="C843" s="180">
        <v>8.9600000000000009</v>
      </c>
      <c r="D843" s="181">
        <v>1.1958</v>
      </c>
      <c r="E843" s="182">
        <v>1.7677</v>
      </c>
      <c r="F843" s="183">
        <v>1</v>
      </c>
      <c r="G843" s="182">
        <f t="shared" si="12"/>
        <v>1.7677</v>
      </c>
      <c r="H843" s="184">
        <f>G843*'2-Calculator'!$G$23</f>
        <v>9589.7725000000009</v>
      </c>
      <c r="I843" s="185" t="s">
        <v>13</v>
      </c>
      <c r="J843" s="185" t="s">
        <v>12</v>
      </c>
      <c r="K843" s="186" t="s">
        <v>152</v>
      </c>
      <c r="L843" s="187" t="s">
        <v>159</v>
      </c>
      <c r="M843" s="258"/>
      <c r="O843" s="177"/>
      <c r="P843" s="165"/>
    </row>
    <row r="844" spans="1:16">
      <c r="A844" s="188" t="s">
        <v>1186</v>
      </c>
      <c r="B844" s="189" t="s">
        <v>1187</v>
      </c>
      <c r="C844" s="190">
        <v>2.31</v>
      </c>
      <c r="D844" s="191">
        <v>1.0246999999999999</v>
      </c>
      <c r="E844" s="192">
        <v>1.5147999999999999</v>
      </c>
      <c r="F844" s="193">
        <v>1</v>
      </c>
      <c r="G844" s="172">
        <f t="shared" si="12"/>
        <v>1.5147999999999999</v>
      </c>
      <c r="H844" s="173">
        <f>G844*'2-Calculator'!$G$23</f>
        <v>8217.7899999999991</v>
      </c>
      <c r="I844" s="194" t="s">
        <v>13</v>
      </c>
      <c r="J844" s="194" t="s">
        <v>12</v>
      </c>
      <c r="K844" s="195" t="s">
        <v>152</v>
      </c>
      <c r="L844" s="196" t="s">
        <v>159</v>
      </c>
      <c r="M844" s="258"/>
      <c r="O844" s="177"/>
      <c r="P844" s="165"/>
    </row>
    <row r="845" spans="1:16">
      <c r="A845" s="166" t="s">
        <v>1188</v>
      </c>
      <c r="B845" s="167" t="s">
        <v>1187</v>
      </c>
      <c r="C845" s="168">
        <v>3.52</v>
      </c>
      <c r="D845" s="169">
        <v>1.2275</v>
      </c>
      <c r="E845" s="170">
        <v>1.8145</v>
      </c>
      <c r="F845" s="171">
        <v>1</v>
      </c>
      <c r="G845" s="172">
        <f t="shared" si="12"/>
        <v>1.8145</v>
      </c>
      <c r="H845" s="173">
        <f>G845*'2-Calculator'!$G$23</f>
        <v>9843.6625000000004</v>
      </c>
      <c r="I845" s="174" t="s">
        <v>13</v>
      </c>
      <c r="J845" s="174" t="s">
        <v>12</v>
      </c>
      <c r="K845" s="175" t="s">
        <v>152</v>
      </c>
      <c r="L845" s="176" t="s">
        <v>159</v>
      </c>
      <c r="M845" s="258"/>
      <c r="O845" s="177"/>
      <c r="P845" s="165"/>
    </row>
    <row r="846" spans="1:16">
      <c r="A846" s="166" t="s">
        <v>1189</v>
      </c>
      <c r="B846" s="167" t="s">
        <v>1187</v>
      </c>
      <c r="C846" s="168">
        <v>7.07</v>
      </c>
      <c r="D846" s="169">
        <v>1.8319000000000001</v>
      </c>
      <c r="E846" s="170">
        <v>2.7080000000000002</v>
      </c>
      <c r="F846" s="171">
        <v>1</v>
      </c>
      <c r="G846" s="172">
        <f t="shared" si="12"/>
        <v>2.7080000000000002</v>
      </c>
      <c r="H846" s="173">
        <f>G846*'2-Calculator'!$G$23</f>
        <v>14690.900000000001</v>
      </c>
      <c r="I846" s="174" t="s">
        <v>13</v>
      </c>
      <c r="J846" s="174" t="s">
        <v>12</v>
      </c>
      <c r="K846" s="175" t="s">
        <v>152</v>
      </c>
      <c r="L846" s="176" t="s">
        <v>159</v>
      </c>
      <c r="M846" s="258"/>
      <c r="O846" s="177"/>
      <c r="P846" s="165"/>
    </row>
    <row r="847" spans="1:16">
      <c r="A847" s="178" t="s">
        <v>1190</v>
      </c>
      <c r="B847" s="179" t="s">
        <v>1187</v>
      </c>
      <c r="C847" s="180">
        <v>13.06</v>
      </c>
      <c r="D847" s="181">
        <v>3.1419999999999999</v>
      </c>
      <c r="E847" s="182">
        <v>4.6445999999999996</v>
      </c>
      <c r="F847" s="183">
        <v>1</v>
      </c>
      <c r="G847" s="182">
        <f t="shared" si="12"/>
        <v>4.6445999999999996</v>
      </c>
      <c r="H847" s="184">
        <f>G847*'2-Calculator'!$G$23</f>
        <v>25196.954999999998</v>
      </c>
      <c r="I847" s="185" t="s">
        <v>13</v>
      </c>
      <c r="J847" s="185" t="s">
        <v>12</v>
      </c>
      <c r="K847" s="186" t="s">
        <v>152</v>
      </c>
      <c r="L847" s="187" t="s">
        <v>159</v>
      </c>
      <c r="M847" s="258"/>
      <c r="O847" s="177"/>
      <c r="P847" s="165"/>
    </row>
    <row r="848" spans="1:16">
      <c r="A848" s="188" t="s">
        <v>1191</v>
      </c>
      <c r="B848" s="189" t="s">
        <v>1192</v>
      </c>
      <c r="C848" s="190">
        <v>3.31</v>
      </c>
      <c r="D848" s="191">
        <v>1.0551999999999999</v>
      </c>
      <c r="E848" s="192">
        <v>1.5598000000000001</v>
      </c>
      <c r="F848" s="193">
        <v>1</v>
      </c>
      <c r="G848" s="172">
        <f t="shared" si="12"/>
        <v>1.5598000000000001</v>
      </c>
      <c r="H848" s="173">
        <f>G848*'2-Calculator'!$G$23</f>
        <v>8461.9150000000009</v>
      </c>
      <c r="I848" s="194" t="s">
        <v>13</v>
      </c>
      <c r="J848" s="194" t="s">
        <v>12</v>
      </c>
      <c r="K848" s="195" t="s">
        <v>152</v>
      </c>
      <c r="L848" s="196" t="s">
        <v>159</v>
      </c>
      <c r="M848" s="258"/>
      <c r="O848" s="177"/>
      <c r="P848" s="165"/>
    </row>
    <row r="849" spans="1:16">
      <c r="A849" s="166" t="s">
        <v>1193</v>
      </c>
      <c r="B849" s="167" t="s">
        <v>1192</v>
      </c>
      <c r="C849" s="168">
        <v>4.62</v>
      </c>
      <c r="D849" s="169">
        <v>1.2634000000000001</v>
      </c>
      <c r="E849" s="170">
        <v>1.8675999999999999</v>
      </c>
      <c r="F849" s="171">
        <v>1</v>
      </c>
      <c r="G849" s="172">
        <f t="shared" si="12"/>
        <v>1.8675999999999999</v>
      </c>
      <c r="H849" s="173">
        <f>G849*'2-Calculator'!$G$23</f>
        <v>10131.73</v>
      </c>
      <c r="I849" s="174" t="s">
        <v>13</v>
      </c>
      <c r="J849" s="174" t="s">
        <v>12</v>
      </c>
      <c r="K849" s="175" t="s">
        <v>152</v>
      </c>
      <c r="L849" s="176" t="s">
        <v>159</v>
      </c>
      <c r="M849" s="258"/>
      <c r="O849" s="177"/>
      <c r="P849" s="165"/>
    </row>
    <row r="850" spans="1:16">
      <c r="A850" s="166" t="s">
        <v>1194</v>
      </c>
      <c r="B850" s="167" t="s">
        <v>1192</v>
      </c>
      <c r="C850" s="168">
        <v>7.37</v>
      </c>
      <c r="D850" s="169">
        <v>1.7504999999999999</v>
      </c>
      <c r="E850" s="170">
        <v>2.5876999999999999</v>
      </c>
      <c r="F850" s="171">
        <v>1</v>
      </c>
      <c r="G850" s="172">
        <f t="shared" si="12"/>
        <v>2.5876999999999999</v>
      </c>
      <c r="H850" s="173">
        <f>G850*'2-Calculator'!$G$23</f>
        <v>14038.272499999999</v>
      </c>
      <c r="I850" s="174" t="s">
        <v>13</v>
      </c>
      <c r="J850" s="174" t="s">
        <v>12</v>
      </c>
      <c r="K850" s="175" t="s">
        <v>152</v>
      </c>
      <c r="L850" s="176" t="s">
        <v>159</v>
      </c>
      <c r="M850" s="258"/>
      <c r="O850" s="177"/>
      <c r="P850" s="165"/>
    </row>
    <row r="851" spans="1:16">
      <c r="A851" s="178" t="s">
        <v>1195</v>
      </c>
      <c r="B851" s="179" t="s">
        <v>1192</v>
      </c>
      <c r="C851" s="180">
        <v>15.73</v>
      </c>
      <c r="D851" s="181">
        <v>3.4872000000000001</v>
      </c>
      <c r="E851" s="182">
        <v>5.1548999999999996</v>
      </c>
      <c r="F851" s="183">
        <v>1</v>
      </c>
      <c r="G851" s="182">
        <f t="shared" si="12"/>
        <v>5.1548999999999996</v>
      </c>
      <c r="H851" s="184">
        <f>G851*'2-Calculator'!$G$23</f>
        <v>27965.332499999997</v>
      </c>
      <c r="I851" s="185" t="s">
        <v>13</v>
      </c>
      <c r="J851" s="185" t="s">
        <v>12</v>
      </c>
      <c r="K851" s="186" t="s">
        <v>152</v>
      </c>
      <c r="L851" s="187" t="s">
        <v>159</v>
      </c>
      <c r="M851" s="258"/>
      <c r="O851" s="177"/>
      <c r="P851" s="165"/>
    </row>
    <row r="852" spans="1:16">
      <c r="A852" s="188" t="s">
        <v>1196</v>
      </c>
      <c r="B852" s="189" t="s">
        <v>1197</v>
      </c>
      <c r="C852" s="190">
        <v>2.19</v>
      </c>
      <c r="D852" s="191">
        <v>0.95909999999999995</v>
      </c>
      <c r="E852" s="192">
        <v>1.4177999999999999</v>
      </c>
      <c r="F852" s="193">
        <v>1</v>
      </c>
      <c r="G852" s="172">
        <f t="shared" si="12"/>
        <v>1.4177999999999999</v>
      </c>
      <c r="H852" s="173">
        <f>G852*'2-Calculator'!$G$23</f>
        <v>7691.5649999999996</v>
      </c>
      <c r="I852" s="194" t="s">
        <v>13</v>
      </c>
      <c r="J852" s="194" t="s">
        <v>12</v>
      </c>
      <c r="K852" s="195" t="s">
        <v>152</v>
      </c>
      <c r="L852" s="196" t="s">
        <v>159</v>
      </c>
      <c r="M852" s="258"/>
      <c r="O852" s="177"/>
      <c r="P852" s="165"/>
    </row>
    <row r="853" spans="1:16">
      <c r="A853" s="166" t="s">
        <v>1198</v>
      </c>
      <c r="B853" s="167" t="s">
        <v>1197</v>
      </c>
      <c r="C853" s="168">
        <v>3.09</v>
      </c>
      <c r="D853" s="169">
        <v>1.1079000000000001</v>
      </c>
      <c r="E853" s="170">
        <v>1.6376999999999999</v>
      </c>
      <c r="F853" s="171">
        <v>1</v>
      </c>
      <c r="G853" s="172">
        <f t="shared" ref="G853:G916" si="13">ROUND(E853*F853,4)</f>
        <v>1.6376999999999999</v>
      </c>
      <c r="H853" s="173">
        <f>G853*'2-Calculator'!$G$23</f>
        <v>8884.5224999999991</v>
      </c>
      <c r="I853" s="174" t="s">
        <v>13</v>
      </c>
      <c r="J853" s="174" t="s">
        <v>12</v>
      </c>
      <c r="K853" s="175" t="s">
        <v>152</v>
      </c>
      <c r="L853" s="176" t="s">
        <v>159</v>
      </c>
      <c r="M853" s="258"/>
      <c r="O853" s="177"/>
      <c r="P853" s="165"/>
    </row>
    <row r="854" spans="1:16">
      <c r="A854" s="166" t="s">
        <v>1199</v>
      </c>
      <c r="B854" s="167" t="s">
        <v>1197</v>
      </c>
      <c r="C854" s="168">
        <v>6.02</v>
      </c>
      <c r="D854" s="169">
        <v>1.5589999999999999</v>
      </c>
      <c r="E854" s="170">
        <v>2.3046000000000002</v>
      </c>
      <c r="F854" s="171">
        <v>1</v>
      </c>
      <c r="G854" s="172">
        <f t="shared" si="13"/>
        <v>2.3046000000000002</v>
      </c>
      <c r="H854" s="173">
        <f>G854*'2-Calculator'!$G$23</f>
        <v>12502.455000000002</v>
      </c>
      <c r="I854" s="174" t="s">
        <v>13</v>
      </c>
      <c r="J854" s="174" t="s">
        <v>12</v>
      </c>
      <c r="K854" s="175" t="s">
        <v>152</v>
      </c>
      <c r="L854" s="176" t="s">
        <v>159</v>
      </c>
      <c r="M854" s="258"/>
      <c r="O854" s="177"/>
      <c r="P854" s="165"/>
    </row>
    <row r="855" spans="1:16">
      <c r="A855" s="178" t="s">
        <v>1200</v>
      </c>
      <c r="B855" s="179" t="s">
        <v>1197</v>
      </c>
      <c r="C855" s="180">
        <v>13.11</v>
      </c>
      <c r="D855" s="181">
        <v>2.9901</v>
      </c>
      <c r="E855" s="182">
        <v>4.4200999999999997</v>
      </c>
      <c r="F855" s="183">
        <v>1</v>
      </c>
      <c r="G855" s="182">
        <f t="shared" si="13"/>
        <v>4.4200999999999997</v>
      </c>
      <c r="H855" s="184">
        <f>G855*'2-Calculator'!$G$23</f>
        <v>23979.0425</v>
      </c>
      <c r="I855" s="185" t="s">
        <v>13</v>
      </c>
      <c r="J855" s="185" t="s">
        <v>12</v>
      </c>
      <c r="K855" s="186" t="s">
        <v>152</v>
      </c>
      <c r="L855" s="187" t="s">
        <v>159</v>
      </c>
      <c r="M855" s="258"/>
      <c r="O855" s="177"/>
      <c r="P855" s="165"/>
    </row>
    <row r="856" spans="1:16">
      <c r="A856" s="188" t="s">
        <v>1201</v>
      </c>
      <c r="B856" s="189" t="s">
        <v>1202</v>
      </c>
      <c r="C856" s="190">
        <v>1.94</v>
      </c>
      <c r="D856" s="191">
        <v>0.77049999999999996</v>
      </c>
      <c r="E856" s="192">
        <v>1.139</v>
      </c>
      <c r="F856" s="193">
        <v>1</v>
      </c>
      <c r="G856" s="172">
        <f t="shared" si="13"/>
        <v>1.139</v>
      </c>
      <c r="H856" s="173">
        <f>G856*'2-Calculator'!$G$23</f>
        <v>6179.0749999999998</v>
      </c>
      <c r="I856" s="194" t="s">
        <v>13</v>
      </c>
      <c r="J856" s="194" t="s">
        <v>12</v>
      </c>
      <c r="K856" s="195" t="s">
        <v>152</v>
      </c>
      <c r="L856" s="196" t="s">
        <v>159</v>
      </c>
      <c r="M856" s="258"/>
      <c r="O856" s="177"/>
      <c r="P856" s="165"/>
    </row>
    <row r="857" spans="1:16">
      <c r="A857" s="166" t="s">
        <v>1203</v>
      </c>
      <c r="B857" s="167" t="s">
        <v>1202</v>
      </c>
      <c r="C857" s="168">
        <v>2.68</v>
      </c>
      <c r="D857" s="169">
        <v>0.90539999999999998</v>
      </c>
      <c r="E857" s="170">
        <v>1.3384</v>
      </c>
      <c r="F857" s="171">
        <v>1</v>
      </c>
      <c r="G857" s="172">
        <f t="shared" si="13"/>
        <v>1.3384</v>
      </c>
      <c r="H857" s="173">
        <f>G857*'2-Calculator'!$G$23</f>
        <v>7260.8200000000006</v>
      </c>
      <c r="I857" s="174" t="s">
        <v>13</v>
      </c>
      <c r="J857" s="174" t="s">
        <v>12</v>
      </c>
      <c r="K857" s="175" t="s">
        <v>152</v>
      </c>
      <c r="L857" s="176" t="s">
        <v>159</v>
      </c>
      <c r="M857" s="258"/>
      <c r="O857" s="177"/>
      <c r="P857" s="165"/>
    </row>
    <row r="858" spans="1:16">
      <c r="A858" s="166" t="s">
        <v>1204</v>
      </c>
      <c r="B858" s="167" t="s">
        <v>1202</v>
      </c>
      <c r="C858" s="168">
        <v>5.09</v>
      </c>
      <c r="D858" s="169">
        <v>1.3026</v>
      </c>
      <c r="E858" s="170">
        <v>1.9256</v>
      </c>
      <c r="F858" s="171">
        <v>1</v>
      </c>
      <c r="G858" s="172">
        <f t="shared" si="13"/>
        <v>1.9256</v>
      </c>
      <c r="H858" s="173">
        <f>G858*'2-Calculator'!$G$23</f>
        <v>10446.379999999999</v>
      </c>
      <c r="I858" s="174" t="s">
        <v>13</v>
      </c>
      <c r="J858" s="174" t="s">
        <v>12</v>
      </c>
      <c r="K858" s="175" t="s">
        <v>152</v>
      </c>
      <c r="L858" s="176" t="s">
        <v>159</v>
      </c>
      <c r="M858" s="258"/>
      <c r="O858" s="177"/>
      <c r="P858" s="165"/>
    </row>
    <row r="859" spans="1:16">
      <c r="A859" s="178" t="s">
        <v>1205</v>
      </c>
      <c r="B859" s="179" t="s">
        <v>1202</v>
      </c>
      <c r="C859" s="180">
        <v>11.72</v>
      </c>
      <c r="D859" s="181">
        <v>2.5320999999999998</v>
      </c>
      <c r="E859" s="182">
        <v>3.7431000000000001</v>
      </c>
      <c r="F859" s="183">
        <v>1</v>
      </c>
      <c r="G859" s="182">
        <f t="shared" si="13"/>
        <v>3.7431000000000001</v>
      </c>
      <c r="H859" s="184">
        <f>G859*'2-Calculator'!$G$23</f>
        <v>20306.317500000001</v>
      </c>
      <c r="I859" s="185" t="s">
        <v>13</v>
      </c>
      <c r="J859" s="185" t="s">
        <v>12</v>
      </c>
      <c r="K859" s="186" t="s">
        <v>152</v>
      </c>
      <c r="L859" s="187" t="s">
        <v>159</v>
      </c>
      <c r="M859" s="258"/>
      <c r="O859" s="177"/>
      <c r="P859" s="165"/>
    </row>
    <row r="860" spans="1:16">
      <c r="A860" s="188" t="s">
        <v>1206</v>
      </c>
      <c r="B860" s="189" t="s">
        <v>1207</v>
      </c>
      <c r="C860" s="190">
        <v>1.57</v>
      </c>
      <c r="D860" s="191">
        <v>0.62770000000000004</v>
      </c>
      <c r="E860" s="192">
        <v>0.92789999999999995</v>
      </c>
      <c r="F860" s="193">
        <v>1</v>
      </c>
      <c r="G860" s="172">
        <f t="shared" si="13"/>
        <v>0.92789999999999995</v>
      </c>
      <c r="H860" s="173">
        <f>G860*'2-Calculator'!$G$23</f>
        <v>5033.8575000000001</v>
      </c>
      <c r="I860" s="194" t="s">
        <v>13</v>
      </c>
      <c r="J860" s="194" t="s">
        <v>12</v>
      </c>
      <c r="K860" s="195" t="s">
        <v>152</v>
      </c>
      <c r="L860" s="196" t="s">
        <v>159</v>
      </c>
      <c r="M860" s="258"/>
      <c r="O860" s="177"/>
      <c r="P860" s="165"/>
    </row>
    <row r="861" spans="1:16">
      <c r="A861" s="166" t="s">
        <v>1208</v>
      </c>
      <c r="B861" s="167" t="s">
        <v>1207</v>
      </c>
      <c r="C861" s="168">
        <v>2.0699999999999998</v>
      </c>
      <c r="D861" s="169">
        <v>0.90980000000000005</v>
      </c>
      <c r="E861" s="170">
        <v>1.3449</v>
      </c>
      <c r="F861" s="171">
        <v>1</v>
      </c>
      <c r="G861" s="172">
        <f t="shared" si="13"/>
        <v>1.3449</v>
      </c>
      <c r="H861" s="173">
        <f>G861*'2-Calculator'!$G$23</f>
        <v>7296.0824999999995</v>
      </c>
      <c r="I861" s="174" t="s">
        <v>13</v>
      </c>
      <c r="J861" s="174" t="s">
        <v>12</v>
      </c>
      <c r="K861" s="175" t="s">
        <v>152</v>
      </c>
      <c r="L861" s="176" t="s">
        <v>159</v>
      </c>
      <c r="M861" s="258"/>
      <c r="O861" s="177"/>
      <c r="P861" s="165"/>
    </row>
    <row r="862" spans="1:16">
      <c r="A862" s="166" t="s">
        <v>1209</v>
      </c>
      <c r="B862" s="167" t="s">
        <v>1207</v>
      </c>
      <c r="C862" s="168">
        <v>5.92</v>
      </c>
      <c r="D862" s="169">
        <v>1.4716</v>
      </c>
      <c r="E862" s="170">
        <v>2.1753999999999998</v>
      </c>
      <c r="F862" s="171">
        <v>1</v>
      </c>
      <c r="G862" s="172">
        <f t="shared" si="13"/>
        <v>2.1753999999999998</v>
      </c>
      <c r="H862" s="173">
        <f>G862*'2-Calculator'!$G$23</f>
        <v>11801.544999999998</v>
      </c>
      <c r="I862" s="174" t="s">
        <v>13</v>
      </c>
      <c r="J862" s="174" t="s">
        <v>12</v>
      </c>
      <c r="K862" s="175" t="s">
        <v>152</v>
      </c>
      <c r="L862" s="176" t="s">
        <v>159</v>
      </c>
      <c r="M862" s="258"/>
      <c r="O862" s="177"/>
      <c r="P862" s="165"/>
    </row>
    <row r="863" spans="1:16">
      <c r="A863" s="178" t="s">
        <v>1210</v>
      </c>
      <c r="B863" s="179" t="s">
        <v>1207</v>
      </c>
      <c r="C863" s="180">
        <v>13.27</v>
      </c>
      <c r="D863" s="181">
        <v>2.9192999999999998</v>
      </c>
      <c r="E863" s="182">
        <v>4.3154000000000003</v>
      </c>
      <c r="F863" s="183">
        <v>1</v>
      </c>
      <c r="G863" s="182">
        <f t="shared" si="13"/>
        <v>4.3154000000000003</v>
      </c>
      <c r="H863" s="184">
        <f>G863*'2-Calculator'!$G$23</f>
        <v>23411.045000000002</v>
      </c>
      <c r="I863" s="185" t="s">
        <v>13</v>
      </c>
      <c r="J863" s="185" t="s">
        <v>12</v>
      </c>
      <c r="K863" s="186" t="s">
        <v>152</v>
      </c>
      <c r="L863" s="187" t="s">
        <v>159</v>
      </c>
      <c r="M863" s="258"/>
      <c r="O863" s="177"/>
      <c r="P863" s="165"/>
    </row>
    <row r="864" spans="1:16">
      <c r="A864" s="188" t="s">
        <v>1211</v>
      </c>
      <c r="B864" s="189" t="s">
        <v>1212</v>
      </c>
      <c r="C864" s="190">
        <v>2.33</v>
      </c>
      <c r="D864" s="191">
        <v>0.57850000000000001</v>
      </c>
      <c r="E864" s="192">
        <v>0.85519999999999996</v>
      </c>
      <c r="F864" s="193">
        <v>1</v>
      </c>
      <c r="G864" s="172">
        <f t="shared" si="13"/>
        <v>0.85519999999999996</v>
      </c>
      <c r="H864" s="173">
        <f>G864*'2-Calculator'!$G$23</f>
        <v>4639.46</v>
      </c>
      <c r="I864" s="194" t="s">
        <v>13</v>
      </c>
      <c r="J864" s="194" t="s">
        <v>12</v>
      </c>
      <c r="K864" s="195" t="s">
        <v>152</v>
      </c>
      <c r="L864" s="196" t="s">
        <v>159</v>
      </c>
      <c r="M864" s="258"/>
      <c r="O864" s="177"/>
      <c r="P864" s="165"/>
    </row>
    <row r="865" spans="1:16">
      <c r="A865" s="166" t="s">
        <v>1213</v>
      </c>
      <c r="B865" s="167" t="s">
        <v>1212</v>
      </c>
      <c r="C865" s="168">
        <v>3.41</v>
      </c>
      <c r="D865" s="169">
        <v>0.6885</v>
      </c>
      <c r="E865" s="170">
        <v>1.0178</v>
      </c>
      <c r="F865" s="171">
        <v>1</v>
      </c>
      <c r="G865" s="172">
        <f t="shared" si="13"/>
        <v>1.0178</v>
      </c>
      <c r="H865" s="173">
        <f>G865*'2-Calculator'!$G$23</f>
        <v>5521.5650000000005</v>
      </c>
      <c r="I865" s="174" t="s">
        <v>13</v>
      </c>
      <c r="J865" s="174" t="s">
        <v>12</v>
      </c>
      <c r="K865" s="175" t="s">
        <v>152</v>
      </c>
      <c r="L865" s="176" t="s">
        <v>159</v>
      </c>
      <c r="M865" s="258"/>
      <c r="O865" s="177"/>
      <c r="P865" s="165"/>
    </row>
    <row r="866" spans="1:16">
      <c r="A866" s="166" t="s">
        <v>1214</v>
      </c>
      <c r="B866" s="167" t="s">
        <v>1212</v>
      </c>
      <c r="C866" s="168">
        <v>5.96</v>
      </c>
      <c r="D866" s="169">
        <v>1.0236000000000001</v>
      </c>
      <c r="E866" s="170">
        <v>1.5130999999999999</v>
      </c>
      <c r="F866" s="171">
        <v>1</v>
      </c>
      <c r="G866" s="172">
        <f t="shared" si="13"/>
        <v>1.5130999999999999</v>
      </c>
      <c r="H866" s="173">
        <f>G866*'2-Calculator'!$G$23</f>
        <v>8208.5674999999992</v>
      </c>
      <c r="I866" s="174" t="s">
        <v>13</v>
      </c>
      <c r="J866" s="174" t="s">
        <v>12</v>
      </c>
      <c r="K866" s="175" t="s">
        <v>152</v>
      </c>
      <c r="L866" s="176" t="s">
        <v>159</v>
      </c>
      <c r="M866" s="258"/>
      <c r="O866" s="177"/>
      <c r="P866" s="165"/>
    </row>
    <row r="867" spans="1:16">
      <c r="A867" s="178" t="s">
        <v>1215</v>
      </c>
      <c r="B867" s="179" t="s">
        <v>1212</v>
      </c>
      <c r="C867" s="180">
        <v>12.93</v>
      </c>
      <c r="D867" s="181">
        <v>2.0598999999999998</v>
      </c>
      <c r="E867" s="182">
        <v>3.0449999999999999</v>
      </c>
      <c r="F867" s="183">
        <v>1</v>
      </c>
      <c r="G867" s="182">
        <f t="shared" si="13"/>
        <v>3.0449999999999999</v>
      </c>
      <c r="H867" s="184">
        <f>G867*'2-Calculator'!$G$23</f>
        <v>16519.125</v>
      </c>
      <c r="I867" s="185" t="s">
        <v>13</v>
      </c>
      <c r="J867" s="185" t="s">
        <v>12</v>
      </c>
      <c r="K867" s="186" t="s">
        <v>152</v>
      </c>
      <c r="L867" s="187" t="s">
        <v>159</v>
      </c>
      <c r="M867" s="258"/>
      <c r="O867" s="177"/>
      <c r="P867" s="165"/>
    </row>
    <row r="868" spans="1:16">
      <c r="A868" s="188" t="s">
        <v>1216</v>
      </c>
      <c r="B868" s="189" t="s">
        <v>1217</v>
      </c>
      <c r="C868" s="190">
        <v>2.14</v>
      </c>
      <c r="D868" s="191">
        <v>0.60209999999999997</v>
      </c>
      <c r="E868" s="192">
        <v>0.89</v>
      </c>
      <c r="F868" s="193">
        <v>1</v>
      </c>
      <c r="G868" s="172">
        <f t="shared" si="13"/>
        <v>0.89</v>
      </c>
      <c r="H868" s="173">
        <f>G868*'2-Calculator'!$G$23</f>
        <v>4828.25</v>
      </c>
      <c r="I868" s="194" t="s">
        <v>13</v>
      </c>
      <c r="J868" s="194" t="s">
        <v>12</v>
      </c>
      <c r="K868" s="195" t="s">
        <v>152</v>
      </c>
      <c r="L868" s="196" t="s">
        <v>159</v>
      </c>
      <c r="M868" s="258"/>
      <c r="O868" s="177"/>
      <c r="P868" s="165"/>
    </row>
    <row r="869" spans="1:16">
      <c r="A869" s="166" t="s">
        <v>1218</v>
      </c>
      <c r="B869" s="167" t="s">
        <v>1217</v>
      </c>
      <c r="C869" s="168">
        <v>3.65</v>
      </c>
      <c r="D869" s="169">
        <v>0.82</v>
      </c>
      <c r="E869" s="170">
        <v>1.2121999999999999</v>
      </c>
      <c r="F869" s="171">
        <v>1</v>
      </c>
      <c r="G869" s="172">
        <f t="shared" si="13"/>
        <v>1.2121999999999999</v>
      </c>
      <c r="H869" s="173">
        <f>G869*'2-Calculator'!$G$23</f>
        <v>6576.1849999999995</v>
      </c>
      <c r="I869" s="174" t="s">
        <v>13</v>
      </c>
      <c r="J869" s="174" t="s">
        <v>12</v>
      </c>
      <c r="K869" s="175" t="s">
        <v>152</v>
      </c>
      <c r="L869" s="176" t="s">
        <v>159</v>
      </c>
      <c r="M869" s="258"/>
      <c r="O869" s="177"/>
      <c r="P869" s="165"/>
    </row>
    <row r="870" spans="1:16">
      <c r="A870" s="166" t="s">
        <v>1219</v>
      </c>
      <c r="B870" s="167" t="s">
        <v>1217</v>
      </c>
      <c r="C870" s="168">
        <v>7.16</v>
      </c>
      <c r="D870" s="169">
        <v>1.3341000000000001</v>
      </c>
      <c r="E870" s="170">
        <v>1.9721</v>
      </c>
      <c r="F870" s="171">
        <v>1</v>
      </c>
      <c r="G870" s="172">
        <f t="shared" si="13"/>
        <v>1.9721</v>
      </c>
      <c r="H870" s="173">
        <f>G870*'2-Calculator'!$G$23</f>
        <v>10698.6425</v>
      </c>
      <c r="I870" s="174" t="s">
        <v>13</v>
      </c>
      <c r="J870" s="174" t="s">
        <v>12</v>
      </c>
      <c r="K870" s="175" t="s">
        <v>152</v>
      </c>
      <c r="L870" s="176" t="s">
        <v>159</v>
      </c>
      <c r="M870" s="258"/>
      <c r="O870" s="177"/>
      <c r="P870" s="165"/>
    </row>
    <row r="871" spans="1:16">
      <c r="A871" s="178" t="s">
        <v>1220</v>
      </c>
      <c r="B871" s="179" t="s">
        <v>1217</v>
      </c>
      <c r="C871" s="180">
        <v>13.96</v>
      </c>
      <c r="D871" s="181">
        <v>2.7662</v>
      </c>
      <c r="E871" s="182">
        <v>4.0891000000000002</v>
      </c>
      <c r="F871" s="183">
        <v>1</v>
      </c>
      <c r="G871" s="182">
        <f t="shared" si="13"/>
        <v>4.0891000000000002</v>
      </c>
      <c r="H871" s="184">
        <f>G871*'2-Calculator'!$G$23</f>
        <v>22183.3675</v>
      </c>
      <c r="I871" s="185" t="s">
        <v>13</v>
      </c>
      <c r="J871" s="185" t="s">
        <v>12</v>
      </c>
      <c r="K871" s="186" t="s">
        <v>152</v>
      </c>
      <c r="L871" s="187" t="s">
        <v>159</v>
      </c>
      <c r="M871" s="258"/>
      <c r="O871" s="177"/>
      <c r="P871" s="165"/>
    </row>
    <row r="872" spans="1:16">
      <c r="A872" s="188" t="s">
        <v>1221</v>
      </c>
      <c r="B872" s="189" t="s">
        <v>1222</v>
      </c>
      <c r="C872" s="190">
        <v>2.08</v>
      </c>
      <c r="D872" s="191">
        <v>0.73</v>
      </c>
      <c r="E872" s="192">
        <v>1.0790999999999999</v>
      </c>
      <c r="F872" s="193">
        <v>1</v>
      </c>
      <c r="G872" s="172">
        <f t="shared" si="13"/>
        <v>1.0790999999999999</v>
      </c>
      <c r="H872" s="173">
        <f>G872*'2-Calculator'!$G$23</f>
        <v>5854.1174999999994</v>
      </c>
      <c r="I872" s="194" t="s">
        <v>13</v>
      </c>
      <c r="J872" s="194" t="s">
        <v>12</v>
      </c>
      <c r="K872" s="195" t="s">
        <v>152</v>
      </c>
      <c r="L872" s="196" t="s">
        <v>159</v>
      </c>
      <c r="M872" s="258"/>
      <c r="O872" s="177"/>
      <c r="P872" s="165"/>
    </row>
    <row r="873" spans="1:16">
      <c r="A873" s="166" t="s">
        <v>1223</v>
      </c>
      <c r="B873" s="167" t="s">
        <v>1222</v>
      </c>
      <c r="C873" s="168">
        <v>2.67</v>
      </c>
      <c r="D873" s="169">
        <v>0.88039999999999996</v>
      </c>
      <c r="E873" s="170">
        <v>1.3013999999999999</v>
      </c>
      <c r="F873" s="171">
        <v>1</v>
      </c>
      <c r="G873" s="172">
        <f t="shared" si="13"/>
        <v>1.3013999999999999</v>
      </c>
      <c r="H873" s="173">
        <f>G873*'2-Calculator'!$G$23</f>
        <v>7060.0949999999993</v>
      </c>
      <c r="I873" s="174" t="s">
        <v>13</v>
      </c>
      <c r="J873" s="174" t="s">
        <v>12</v>
      </c>
      <c r="K873" s="175" t="s">
        <v>152</v>
      </c>
      <c r="L873" s="176" t="s">
        <v>159</v>
      </c>
      <c r="M873" s="258"/>
      <c r="O873" s="177"/>
      <c r="P873" s="165"/>
    </row>
    <row r="874" spans="1:16">
      <c r="A874" s="166" t="s">
        <v>1224</v>
      </c>
      <c r="B874" s="167" t="s">
        <v>1222</v>
      </c>
      <c r="C874" s="168">
        <v>5.35</v>
      </c>
      <c r="D874" s="169">
        <v>1.3943000000000001</v>
      </c>
      <c r="E874" s="170">
        <v>2.0611000000000002</v>
      </c>
      <c r="F874" s="171">
        <v>1</v>
      </c>
      <c r="G874" s="172">
        <f t="shared" si="13"/>
        <v>2.0611000000000002</v>
      </c>
      <c r="H874" s="173">
        <f>G874*'2-Calculator'!$G$23</f>
        <v>11181.467500000001</v>
      </c>
      <c r="I874" s="174" t="s">
        <v>13</v>
      </c>
      <c r="J874" s="174" t="s">
        <v>12</v>
      </c>
      <c r="K874" s="175" t="s">
        <v>152</v>
      </c>
      <c r="L874" s="176" t="s">
        <v>159</v>
      </c>
      <c r="M874" s="258"/>
      <c r="O874" s="177"/>
      <c r="P874" s="165"/>
    </row>
    <row r="875" spans="1:16">
      <c r="A875" s="178" t="s">
        <v>1225</v>
      </c>
      <c r="B875" s="179" t="s">
        <v>1222</v>
      </c>
      <c r="C875" s="180">
        <v>10.62</v>
      </c>
      <c r="D875" s="181">
        <v>2.6362000000000001</v>
      </c>
      <c r="E875" s="182">
        <v>3.8969</v>
      </c>
      <c r="F875" s="183">
        <v>1</v>
      </c>
      <c r="G875" s="182">
        <f t="shared" si="13"/>
        <v>3.8969</v>
      </c>
      <c r="H875" s="184">
        <f>G875*'2-Calculator'!$G$23</f>
        <v>21140.682499999999</v>
      </c>
      <c r="I875" s="185" t="s">
        <v>13</v>
      </c>
      <c r="J875" s="185" t="s">
        <v>12</v>
      </c>
      <c r="K875" s="186" t="s">
        <v>152</v>
      </c>
      <c r="L875" s="187" t="s">
        <v>159</v>
      </c>
      <c r="M875" s="258"/>
      <c r="O875" s="177"/>
      <c r="P875" s="165"/>
    </row>
    <row r="876" spans="1:16">
      <c r="A876" s="188" t="s">
        <v>1226</v>
      </c>
      <c r="B876" s="189" t="s">
        <v>1227</v>
      </c>
      <c r="C876" s="190">
        <v>3.09</v>
      </c>
      <c r="D876" s="191">
        <v>0.42480000000000001</v>
      </c>
      <c r="E876" s="192">
        <v>0.628</v>
      </c>
      <c r="F876" s="193">
        <v>1</v>
      </c>
      <c r="G876" s="172">
        <f t="shared" si="13"/>
        <v>0.628</v>
      </c>
      <c r="H876" s="173">
        <f>G876*'2-Calculator'!$G$23</f>
        <v>3406.9</v>
      </c>
      <c r="I876" s="194" t="s">
        <v>13</v>
      </c>
      <c r="J876" s="194" t="s">
        <v>12</v>
      </c>
      <c r="K876" s="195" t="s">
        <v>152</v>
      </c>
      <c r="L876" s="196" t="s">
        <v>159</v>
      </c>
      <c r="M876" s="258"/>
      <c r="O876" s="177"/>
      <c r="P876" s="165"/>
    </row>
    <row r="877" spans="1:16">
      <c r="A877" s="166" t="s">
        <v>1228</v>
      </c>
      <c r="B877" s="167" t="s">
        <v>1227</v>
      </c>
      <c r="C877" s="168">
        <v>3.58</v>
      </c>
      <c r="D877" s="169">
        <v>0.52090000000000003</v>
      </c>
      <c r="E877" s="170">
        <v>0.77</v>
      </c>
      <c r="F877" s="171">
        <v>1</v>
      </c>
      <c r="G877" s="172">
        <f t="shared" si="13"/>
        <v>0.77</v>
      </c>
      <c r="H877" s="173">
        <f>G877*'2-Calculator'!$G$23</f>
        <v>4177.25</v>
      </c>
      <c r="I877" s="174" t="s">
        <v>13</v>
      </c>
      <c r="J877" s="174" t="s">
        <v>12</v>
      </c>
      <c r="K877" s="175" t="s">
        <v>152</v>
      </c>
      <c r="L877" s="176" t="s">
        <v>159</v>
      </c>
      <c r="M877" s="258"/>
      <c r="O877" s="177"/>
      <c r="P877" s="165"/>
    </row>
    <row r="878" spans="1:16">
      <c r="A878" s="166" t="s">
        <v>1229</v>
      </c>
      <c r="B878" s="167" t="s">
        <v>1227</v>
      </c>
      <c r="C878" s="168">
        <v>5.44</v>
      </c>
      <c r="D878" s="169">
        <v>0.74099999999999999</v>
      </c>
      <c r="E878" s="170">
        <v>1.0953999999999999</v>
      </c>
      <c r="F878" s="171">
        <v>1</v>
      </c>
      <c r="G878" s="172">
        <f t="shared" si="13"/>
        <v>1.0953999999999999</v>
      </c>
      <c r="H878" s="173">
        <f>G878*'2-Calculator'!$G$23</f>
        <v>5942.5449999999992</v>
      </c>
      <c r="I878" s="174" t="s">
        <v>13</v>
      </c>
      <c r="J878" s="174" t="s">
        <v>12</v>
      </c>
      <c r="K878" s="175" t="s">
        <v>152</v>
      </c>
      <c r="L878" s="176" t="s">
        <v>159</v>
      </c>
      <c r="M878" s="258"/>
      <c r="O878" s="177"/>
      <c r="P878" s="165"/>
    </row>
    <row r="879" spans="1:16">
      <c r="A879" s="178" t="s">
        <v>1230</v>
      </c>
      <c r="B879" s="179" t="s">
        <v>1227</v>
      </c>
      <c r="C879" s="180">
        <v>8.76</v>
      </c>
      <c r="D879" s="181">
        <v>1.177</v>
      </c>
      <c r="E879" s="182">
        <v>1.7399</v>
      </c>
      <c r="F879" s="183">
        <v>1</v>
      </c>
      <c r="G879" s="182">
        <f t="shared" si="13"/>
        <v>1.7399</v>
      </c>
      <c r="H879" s="184">
        <f>G879*'2-Calculator'!$G$23</f>
        <v>9438.9575000000004</v>
      </c>
      <c r="I879" s="185" t="s">
        <v>13</v>
      </c>
      <c r="J879" s="185" t="s">
        <v>12</v>
      </c>
      <c r="K879" s="186" t="s">
        <v>152</v>
      </c>
      <c r="L879" s="187" t="s">
        <v>159</v>
      </c>
      <c r="M879" s="258"/>
      <c r="O879" s="177"/>
      <c r="P879" s="165"/>
    </row>
    <row r="880" spans="1:16">
      <c r="A880" s="188" t="s">
        <v>1231</v>
      </c>
      <c r="B880" s="189" t="s">
        <v>1232</v>
      </c>
      <c r="C880" s="190">
        <v>2.5099999999999998</v>
      </c>
      <c r="D880" s="191">
        <v>0.3785</v>
      </c>
      <c r="E880" s="192">
        <v>0.5595</v>
      </c>
      <c r="F880" s="193">
        <v>1</v>
      </c>
      <c r="G880" s="172">
        <f t="shared" si="13"/>
        <v>0.5595</v>
      </c>
      <c r="H880" s="173">
        <f>G880*'2-Calculator'!$G$23</f>
        <v>3035.2874999999999</v>
      </c>
      <c r="I880" s="194" t="s">
        <v>13</v>
      </c>
      <c r="J880" s="194" t="s">
        <v>12</v>
      </c>
      <c r="K880" s="195" t="s">
        <v>152</v>
      </c>
      <c r="L880" s="196" t="s">
        <v>159</v>
      </c>
      <c r="M880" s="258"/>
      <c r="O880" s="177"/>
      <c r="P880" s="165"/>
    </row>
    <row r="881" spans="1:16">
      <c r="A881" s="166" t="s">
        <v>1233</v>
      </c>
      <c r="B881" s="167" t="s">
        <v>1232</v>
      </c>
      <c r="C881" s="168">
        <v>3.44</v>
      </c>
      <c r="D881" s="169">
        <v>0.48359999999999997</v>
      </c>
      <c r="E881" s="170">
        <v>0.71489999999999998</v>
      </c>
      <c r="F881" s="171">
        <v>1</v>
      </c>
      <c r="G881" s="172">
        <f t="shared" si="13"/>
        <v>0.71489999999999998</v>
      </c>
      <c r="H881" s="173">
        <f>G881*'2-Calculator'!$G$23</f>
        <v>3878.3325</v>
      </c>
      <c r="I881" s="174" t="s">
        <v>13</v>
      </c>
      <c r="J881" s="174" t="s">
        <v>12</v>
      </c>
      <c r="K881" s="175" t="s">
        <v>152</v>
      </c>
      <c r="L881" s="176" t="s">
        <v>159</v>
      </c>
      <c r="M881" s="258"/>
      <c r="O881" s="177"/>
      <c r="P881" s="165"/>
    </row>
    <row r="882" spans="1:16">
      <c r="A882" s="166" t="s">
        <v>1234</v>
      </c>
      <c r="B882" s="167" t="s">
        <v>1232</v>
      </c>
      <c r="C882" s="168">
        <v>5.31</v>
      </c>
      <c r="D882" s="169">
        <v>0.71419999999999995</v>
      </c>
      <c r="E882" s="170">
        <v>1.0558000000000001</v>
      </c>
      <c r="F882" s="171">
        <v>1</v>
      </c>
      <c r="G882" s="172">
        <f t="shared" si="13"/>
        <v>1.0558000000000001</v>
      </c>
      <c r="H882" s="173">
        <f>G882*'2-Calculator'!$G$23</f>
        <v>5727.7150000000001</v>
      </c>
      <c r="I882" s="174" t="s">
        <v>13</v>
      </c>
      <c r="J882" s="174" t="s">
        <v>12</v>
      </c>
      <c r="K882" s="175" t="s">
        <v>152</v>
      </c>
      <c r="L882" s="176" t="s">
        <v>159</v>
      </c>
      <c r="M882" s="258"/>
      <c r="O882" s="177"/>
      <c r="P882" s="165"/>
    </row>
    <row r="883" spans="1:16">
      <c r="A883" s="178" t="s">
        <v>1235</v>
      </c>
      <c r="B883" s="179" t="s">
        <v>1232</v>
      </c>
      <c r="C883" s="180">
        <v>9.3699999999999992</v>
      </c>
      <c r="D883" s="181">
        <v>1.4343999999999999</v>
      </c>
      <c r="E883" s="182">
        <v>2.1204000000000001</v>
      </c>
      <c r="F883" s="183">
        <v>1</v>
      </c>
      <c r="G883" s="182">
        <f t="shared" si="13"/>
        <v>2.1204000000000001</v>
      </c>
      <c r="H883" s="184">
        <f>G883*'2-Calculator'!$G$23</f>
        <v>11503.17</v>
      </c>
      <c r="I883" s="185" t="s">
        <v>13</v>
      </c>
      <c r="J883" s="185" t="s">
        <v>12</v>
      </c>
      <c r="K883" s="186" t="s">
        <v>152</v>
      </c>
      <c r="L883" s="187" t="s">
        <v>159</v>
      </c>
      <c r="M883" s="258"/>
      <c r="O883" s="177"/>
      <c r="P883" s="165"/>
    </row>
    <row r="884" spans="1:16">
      <c r="A884" s="188" t="s">
        <v>1236</v>
      </c>
      <c r="B884" s="189" t="s">
        <v>1237</v>
      </c>
      <c r="C884" s="190">
        <v>1.9</v>
      </c>
      <c r="D884" s="191">
        <v>0.35770000000000002</v>
      </c>
      <c r="E884" s="192">
        <v>0.52880000000000005</v>
      </c>
      <c r="F884" s="193">
        <v>1</v>
      </c>
      <c r="G884" s="172">
        <f t="shared" si="13"/>
        <v>0.52880000000000005</v>
      </c>
      <c r="H884" s="173">
        <f>G884*'2-Calculator'!$G$23</f>
        <v>2868.7400000000002</v>
      </c>
      <c r="I884" s="194" t="s">
        <v>13</v>
      </c>
      <c r="J884" s="194" t="s">
        <v>12</v>
      </c>
      <c r="K884" s="195" t="s">
        <v>152</v>
      </c>
      <c r="L884" s="196" t="s">
        <v>159</v>
      </c>
      <c r="M884" s="258"/>
      <c r="O884" s="177"/>
      <c r="P884" s="165"/>
    </row>
    <row r="885" spans="1:16">
      <c r="A885" s="166" t="s">
        <v>1238</v>
      </c>
      <c r="B885" s="167" t="s">
        <v>1237</v>
      </c>
      <c r="C885" s="168">
        <v>2.5099999999999998</v>
      </c>
      <c r="D885" s="169">
        <v>0.4214</v>
      </c>
      <c r="E885" s="170">
        <v>0.62290000000000001</v>
      </c>
      <c r="F885" s="171">
        <v>1</v>
      </c>
      <c r="G885" s="172">
        <f t="shared" si="13"/>
        <v>0.62290000000000001</v>
      </c>
      <c r="H885" s="173">
        <f>G885*'2-Calculator'!$G$23</f>
        <v>3379.2325000000001</v>
      </c>
      <c r="I885" s="174" t="s">
        <v>13</v>
      </c>
      <c r="J885" s="174" t="s">
        <v>12</v>
      </c>
      <c r="K885" s="175" t="s">
        <v>152</v>
      </c>
      <c r="L885" s="176" t="s">
        <v>159</v>
      </c>
      <c r="M885" s="258"/>
      <c r="O885" s="177"/>
      <c r="P885" s="165"/>
    </row>
    <row r="886" spans="1:16">
      <c r="A886" s="166" t="s">
        <v>1239</v>
      </c>
      <c r="B886" s="167" t="s">
        <v>1237</v>
      </c>
      <c r="C886" s="168">
        <v>3.94</v>
      </c>
      <c r="D886" s="169">
        <v>0.59770000000000001</v>
      </c>
      <c r="E886" s="170">
        <v>0.88349999999999995</v>
      </c>
      <c r="F886" s="171">
        <v>1</v>
      </c>
      <c r="G886" s="172">
        <f t="shared" si="13"/>
        <v>0.88349999999999995</v>
      </c>
      <c r="H886" s="173">
        <f>G886*'2-Calculator'!$G$23</f>
        <v>4792.9875000000002</v>
      </c>
      <c r="I886" s="174" t="s">
        <v>13</v>
      </c>
      <c r="J886" s="174" t="s">
        <v>12</v>
      </c>
      <c r="K886" s="175" t="s">
        <v>152</v>
      </c>
      <c r="L886" s="176" t="s">
        <v>159</v>
      </c>
      <c r="M886" s="258"/>
      <c r="O886" s="177"/>
      <c r="P886" s="165"/>
    </row>
    <row r="887" spans="1:16">
      <c r="A887" s="178" t="s">
        <v>1240</v>
      </c>
      <c r="B887" s="179" t="s">
        <v>1237</v>
      </c>
      <c r="C887" s="180">
        <v>8.2200000000000006</v>
      </c>
      <c r="D887" s="181">
        <v>1.2196</v>
      </c>
      <c r="E887" s="182">
        <v>1.8028999999999999</v>
      </c>
      <c r="F887" s="183">
        <v>1</v>
      </c>
      <c r="G887" s="182">
        <f t="shared" si="13"/>
        <v>1.8028999999999999</v>
      </c>
      <c r="H887" s="184">
        <f>G887*'2-Calculator'!$G$23</f>
        <v>9780.7325000000001</v>
      </c>
      <c r="I887" s="185" t="s">
        <v>13</v>
      </c>
      <c r="J887" s="185" t="s">
        <v>12</v>
      </c>
      <c r="K887" s="186" t="s">
        <v>152</v>
      </c>
      <c r="L887" s="187" t="s">
        <v>159</v>
      </c>
      <c r="M887" s="258"/>
      <c r="O887" s="177"/>
      <c r="P887" s="165"/>
    </row>
    <row r="888" spans="1:16">
      <c r="A888" s="188" t="s">
        <v>1241</v>
      </c>
      <c r="B888" s="189" t="s">
        <v>1242</v>
      </c>
      <c r="C888" s="190">
        <v>2.93</v>
      </c>
      <c r="D888" s="191">
        <v>0.56810000000000005</v>
      </c>
      <c r="E888" s="192">
        <v>0.83979999999999999</v>
      </c>
      <c r="F888" s="193">
        <v>1</v>
      </c>
      <c r="G888" s="172">
        <f t="shared" si="13"/>
        <v>0.83979999999999999</v>
      </c>
      <c r="H888" s="173">
        <f>G888*'2-Calculator'!$G$23</f>
        <v>4555.915</v>
      </c>
      <c r="I888" s="194" t="s">
        <v>13</v>
      </c>
      <c r="J888" s="194" t="s">
        <v>13</v>
      </c>
      <c r="K888" s="195" t="s">
        <v>1243</v>
      </c>
      <c r="L888" s="196" t="s">
        <v>1243</v>
      </c>
      <c r="M888" s="258"/>
      <c r="O888" s="177"/>
      <c r="P888" s="165"/>
    </row>
    <row r="889" spans="1:16">
      <c r="A889" s="166" t="s">
        <v>1244</v>
      </c>
      <c r="B889" s="167" t="s">
        <v>1242</v>
      </c>
      <c r="C889" s="168">
        <v>3.78</v>
      </c>
      <c r="D889" s="169">
        <v>0.67200000000000004</v>
      </c>
      <c r="E889" s="170">
        <v>0.99339999999999995</v>
      </c>
      <c r="F889" s="171">
        <v>1</v>
      </c>
      <c r="G889" s="172">
        <f t="shared" si="13"/>
        <v>0.99339999999999995</v>
      </c>
      <c r="H889" s="173">
        <f>G889*'2-Calculator'!$G$23</f>
        <v>5389.1949999999997</v>
      </c>
      <c r="I889" s="174" t="s">
        <v>13</v>
      </c>
      <c r="J889" s="174" t="s">
        <v>13</v>
      </c>
      <c r="K889" s="175" t="s">
        <v>1243</v>
      </c>
      <c r="L889" s="176" t="s">
        <v>1243</v>
      </c>
      <c r="M889" s="258"/>
      <c r="O889" s="177"/>
      <c r="P889" s="165"/>
    </row>
    <row r="890" spans="1:16">
      <c r="A890" s="166" t="s">
        <v>1245</v>
      </c>
      <c r="B890" s="167" t="s">
        <v>1242</v>
      </c>
      <c r="C890" s="168">
        <v>5.48</v>
      </c>
      <c r="D890" s="169">
        <v>0.83609999999999995</v>
      </c>
      <c r="E890" s="170">
        <v>1.236</v>
      </c>
      <c r="F890" s="171">
        <v>1</v>
      </c>
      <c r="G890" s="172">
        <f t="shared" si="13"/>
        <v>1.236</v>
      </c>
      <c r="H890" s="173">
        <f>G890*'2-Calculator'!$G$23</f>
        <v>6705.3</v>
      </c>
      <c r="I890" s="174" t="s">
        <v>13</v>
      </c>
      <c r="J890" s="174" t="s">
        <v>13</v>
      </c>
      <c r="K890" s="175" t="s">
        <v>1243</v>
      </c>
      <c r="L890" s="176" t="s">
        <v>1243</v>
      </c>
      <c r="M890" s="258"/>
      <c r="O890" s="177"/>
      <c r="P890" s="165"/>
    </row>
    <row r="891" spans="1:16">
      <c r="A891" s="178" t="s">
        <v>1246</v>
      </c>
      <c r="B891" s="179" t="s">
        <v>1242</v>
      </c>
      <c r="C891" s="180">
        <v>8.16</v>
      </c>
      <c r="D891" s="181">
        <v>1.4087000000000001</v>
      </c>
      <c r="E891" s="182">
        <v>2.0823999999999998</v>
      </c>
      <c r="F891" s="183">
        <v>1</v>
      </c>
      <c r="G891" s="182">
        <f t="shared" si="13"/>
        <v>2.0823999999999998</v>
      </c>
      <c r="H891" s="184">
        <f>G891*'2-Calculator'!$G$23</f>
        <v>11297.019999999999</v>
      </c>
      <c r="I891" s="185" t="s">
        <v>13</v>
      </c>
      <c r="J891" s="185" t="s">
        <v>13</v>
      </c>
      <c r="K891" s="186" t="s">
        <v>1243</v>
      </c>
      <c r="L891" s="187" t="s">
        <v>1243</v>
      </c>
      <c r="M891" s="258"/>
      <c r="O891" s="177"/>
      <c r="P891" s="165"/>
    </row>
    <row r="892" spans="1:16">
      <c r="A892" s="188" t="s">
        <v>1247</v>
      </c>
      <c r="B892" s="189" t="s">
        <v>1248</v>
      </c>
      <c r="C892" s="190">
        <v>2.11</v>
      </c>
      <c r="D892" s="191">
        <v>0.55279999999999996</v>
      </c>
      <c r="E892" s="192">
        <v>0.81720000000000004</v>
      </c>
      <c r="F892" s="193">
        <v>1</v>
      </c>
      <c r="G892" s="172">
        <f t="shared" si="13"/>
        <v>0.81720000000000004</v>
      </c>
      <c r="H892" s="173">
        <f>G892*'2-Calculator'!$G$23</f>
        <v>4433.3100000000004</v>
      </c>
      <c r="I892" s="194" t="s">
        <v>13</v>
      </c>
      <c r="J892" s="194" t="s">
        <v>13</v>
      </c>
      <c r="K892" s="195" t="s">
        <v>1243</v>
      </c>
      <c r="L892" s="196" t="s">
        <v>1243</v>
      </c>
      <c r="M892" s="258"/>
      <c r="O892" s="177"/>
      <c r="P892" s="165"/>
    </row>
    <row r="893" spans="1:16">
      <c r="A893" s="166" t="s">
        <v>1249</v>
      </c>
      <c r="B893" s="167" t="s">
        <v>1248</v>
      </c>
      <c r="C893" s="168">
        <v>2.38</v>
      </c>
      <c r="D893" s="169">
        <v>0.56420000000000003</v>
      </c>
      <c r="E893" s="170">
        <v>0.83399999999999996</v>
      </c>
      <c r="F893" s="171">
        <v>1</v>
      </c>
      <c r="G893" s="172">
        <f t="shared" si="13"/>
        <v>0.83399999999999996</v>
      </c>
      <c r="H893" s="173">
        <f>G893*'2-Calculator'!$G$23</f>
        <v>4524.45</v>
      </c>
      <c r="I893" s="174" t="s">
        <v>13</v>
      </c>
      <c r="J893" s="174" t="s">
        <v>13</v>
      </c>
      <c r="K893" s="175" t="s">
        <v>1243</v>
      </c>
      <c r="L893" s="176" t="s">
        <v>1243</v>
      </c>
      <c r="M893" s="258"/>
      <c r="O893" s="177"/>
      <c r="P893" s="165"/>
    </row>
    <row r="894" spans="1:16">
      <c r="A894" s="166" t="s">
        <v>1250</v>
      </c>
      <c r="B894" s="167" t="s">
        <v>1248</v>
      </c>
      <c r="C894" s="168">
        <v>3.99</v>
      </c>
      <c r="D894" s="169">
        <v>0.71289999999999998</v>
      </c>
      <c r="E894" s="170">
        <v>1.0538000000000001</v>
      </c>
      <c r="F894" s="171">
        <v>1</v>
      </c>
      <c r="G894" s="172">
        <f t="shared" si="13"/>
        <v>1.0538000000000001</v>
      </c>
      <c r="H894" s="173">
        <f>G894*'2-Calculator'!$G$23</f>
        <v>5716.8650000000007</v>
      </c>
      <c r="I894" s="174" t="s">
        <v>13</v>
      </c>
      <c r="J894" s="174" t="s">
        <v>13</v>
      </c>
      <c r="K894" s="175" t="s">
        <v>1243</v>
      </c>
      <c r="L894" s="176" t="s">
        <v>1243</v>
      </c>
      <c r="M894" s="258"/>
      <c r="O894" s="177"/>
      <c r="P894" s="165"/>
    </row>
    <row r="895" spans="1:16">
      <c r="A895" s="178" t="s">
        <v>1251</v>
      </c>
      <c r="B895" s="179" t="s">
        <v>1248</v>
      </c>
      <c r="C895" s="180">
        <v>6.89</v>
      </c>
      <c r="D895" s="181">
        <v>1.4807999999999999</v>
      </c>
      <c r="E895" s="182">
        <v>2.1890000000000001</v>
      </c>
      <c r="F895" s="183">
        <v>1</v>
      </c>
      <c r="G895" s="182">
        <f t="shared" si="13"/>
        <v>2.1890000000000001</v>
      </c>
      <c r="H895" s="184">
        <f>G895*'2-Calculator'!$G$23</f>
        <v>11875.325000000001</v>
      </c>
      <c r="I895" s="185" t="s">
        <v>13</v>
      </c>
      <c r="J895" s="185" t="s">
        <v>13</v>
      </c>
      <c r="K895" s="186" t="s">
        <v>1243</v>
      </c>
      <c r="L895" s="187" t="s">
        <v>1243</v>
      </c>
      <c r="M895" s="258"/>
      <c r="O895" s="177"/>
      <c r="P895" s="165"/>
    </row>
    <row r="896" spans="1:16">
      <c r="A896" s="188" t="s">
        <v>1252</v>
      </c>
      <c r="B896" s="189" t="s">
        <v>1253</v>
      </c>
      <c r="C896" s="190">
        <v>2.19</v>
      </c>
      <c r="D896" s="191">
        <v>0.38440000000000002</v>
      </c>
      <c r="E896" s="192">
        <v>0.56820000000000004</v>
      </c>
      <c r="F896" s="193">
        <v>1</v>
      </c>
      <c r="G896" s="172">
        <f t="shared" si="13"/>
        <v>0.56820000000000004</v>
      </c>
      <c r="H896" s="173">
        <f>G896*'2-Calculator'!$G$23</f>
        <v>3082.4850000000001</v>
      </c>
      <c r="I896" s="194" t="s">
        <v>13</v>
      </c>
      <c r="J896" s="194" t="s">
        <v>13</v>
      </c>
      <c r="K896" s="195" t="s">
        <v>1243</v>
      </c>
      <c r="L896" s="196" t="s">
        <v>1243</v>
      </c>
      <c r="M896" s="258"/>
      <c r="O896" s="177"/>
      <c r="P896" s="165"/>
    </row>
    <row r="897" spans="1:16">
      <c r="A897" s="166" t="s">
        <v>1254</v>
      </c>
      <c r="B897" s="167" t="s">
        <v>1253</v>
      </c>
      <c r="C897" s="168">
        <v>2.46</v>
      </c>
      <c r="D897" s="169">
        <v>0.4451</v>
      </c>
      <c r="E897" s="170">
        <v>0.65800000000000003</v>
      </c>
      <c r="F897" s="171">
        <v>1</v>
      </c>
      <c r="G897" s="172">
        <f t="shared" si="13"/>
        <v>0.65800000000000003</v>
      </c>
      <c r="H897" s="173">
        <f>G897*'2-Calculator'!$G$23</f>
        <v>3569.65</v>
      </c>
      <c r="I897" s="174" t="s">
        <v>13</v>
      </c>
      <c r="J897" s="174" t="s">
        <v>13</v>
      </c>
      <c r="K897" s="175" t="s">
        <v>1243</v>
      </c>
      <c r="L897" s="176" t="s">
        <v>1243</v>
      </c>
      <c r="M897" s="258"/>
      <c r="O897" s="177"/>
      <c r="P897" s="165"/>
    </row>
    <row r="898" spans="1:16">
      <c r="A898" s="166" t="s">
        <v>1255</v>
      </c>
      <c r="B898" s="167" t="s">
        <v>1253</v>
      </c>
      <c r="C898" s="168">
        <v>3.26</v>
      </c>
      <c r="D898" s="169">
        <v>0.58130000000000004</v>
      </c>
      <c r="E898" s="170">
        <v>0.85929999999999995</v>
      </c>
      <c r="F898" s="171">
        <v>1</v>
      </c>
      <c r="G898" s="172">
        <f t="shared" si="13"/>
        <v>0.85929999999999995</v>
      </c>
      <c r="H898" s="173">
        <f>G898*'2-Calculator'!$G$23</f>
        <v>4661.7024999999994</v>
      </c>
      <c r="I898" s="174" t="s">
        <v>13</v>
      </c>
      <c r="J898" s="174" t="s">
        <v>13</v>
      </c>
      <c r="K898" s="175" t="s">
        <v>1243</v>
      </c>
      <c r="L898" s="176" t="s">
        <v>1243</v>
      </c>
      <c r="M898" s="258"/>
      <c r="O898" s="177"/>
      <c r="P898" s="165"/>
    </row>
    <row r="899" spans="1:16">
      <c r="A899" s="178" t="s">
        <v>1256</v>
      </c>
      <c r="B899" s="179" t="s">
        <v>1253</v>
      </c>
      <c r="C899" s="180">
        <v>7.73</v>
      </c>
      <c r="D899" s="181">
        <v>1.4749000000000001</v>
      </c>
      <c r="E899" s="182">
        <v>2.1802999999999999</v>
      </c>
      <c r="F899" s="183">
        <v>1</v>
      </c>
      <c r="G899" s="182">
        <f t="shared" si="13"/>
        <v>2.1802999999999999</v>
      </c>
      <c r="H899" s="184">
        <f>G899*'2-Calculator'!$G$23</f>
        <v>11828.127499999999</v>
      </c>
      <c r="I899" s="185" t="s">
        <v>13</v>
      </c>
      <c r="J899" s="185" t="s">
        <v>13</v>
      </c>
      <c r="K899" s="186" t="s">
        <v>1243</v>
      </c>
      <c r="L899" s="187" t="s">
        <v>1243</v>
      </c>
      <c r="M899" s="258"/>
      <c r="O899" s="177"/>
      <c r="P899" s="165"/>
    </row>
    <row r="900" spans="1:16">
      <c r="A900" s="188" t="s">
        <v>1257</v>
      </c>
      <c r="B900" s="189" t="s">
        <v>1258</v>
      </c>
      <c r="C900" s="190">
        <v>1.47</v>
      </c>
      <c r="D900" s="191">
        <v>0.38340000000000002</v>
      </c>
      <c r="E900" s="192">
        <v>0.56679999999999997</v>
      </c>
      <c r="F900" s="193">
        <v>1</v>
      </c>
      <c r="G900" s="172">
        <f t="shared" si="13"/>
        <v>0.56679999999999997</v>
      </c>
      <c r="H900" s="173">
        <f>G900*'2-Calculator'!$G$23</f>
        <v>3074.89</v>
      </c>
      <c r="I900" s="194" t="s">
        <v>13</v>
      </c>
      <c r="J900" s="194" t="s">
        <v>13</v>
      </c>
      <c r="K900" s="195" t="s">
        <v>1243</v>
      </c>
      <c r="L900" s="196" t="s">
        <v>1243</v>
      </c>
      <c r="M900" s="258"/>
      <c r="O900" s="177"/>
      <c r="P900" s="165"/>
    </row>
    <row r="901" spans="1:16">
      <c r="A901" s="166" t="s">
        <v>1259</v>
      </c>
      <c r="B901" s="167" t="s">
        <v>1258</v>
      </c>
      <c r="C901" s="168">
        <v>2.1</v>
      </c>
      <c r="D901" s="169">
        <v>0.51049999999999995</v>
      </c>
      <c r="E901" s="170">
        <v>0.75460000000000005</v>
      </c>
      <c r="F901" s="171">
        <v>1</v>
      </c>
      <c r="G901" s="172">
        <f t="shared" si="13"/>
        <v>0.75460000000000005</v>
      </c>
      <c r="H901" s="173">
        <f>G901*'2-Calculator'!$G$23</f>
        <v>4093.7050000000004</v>
      </c>
      <c r="I901" s="174" t="s">
        <v>13</v>
      </c>
      <c r="J901" s="174" t="s">
        <v>13</v>
      </c>
      <c r="K901" s="175" t="s">
        <v>1243</v>
      </c>
      <c r="L901" s="176" t="s">
        <v>1243</v>
      </c>
      <c r="M901" s="258"/>
      <c r="O901" s="177"/>
      <c r="P901" s="165"/>
    </row>
    <row r="902" spans="1:16">
      <c r="A902" s="166" t="s">
        <v>1260</v>
      </c>
      <c r="B902" s="167" t="s">
        <v>1258</v>
      </c>
      <c r="C902" s="168">
        <v>3.37</v>
      </c>
      <c r="D902" s="169">
        <v>0.72899999999999998</v>
      </c>
      <c r="E902" s="170">
        <v>1.0775999999999999</v>
      </c>
      <c r="F902" s="171">
        <v>1</v>
      </c>
      <c r="G902" s="172">
        <f t="shared" si="13"/>
        <v>1.0775999999999999</v>
      </c>
      <c r="H902" s="173">
        <f>G902*'2-Calculator'!$G$23</f>
        <v>5845.98</v>
      </c>
      <c r="I902" s="174" t="s">
        <v>13</v>
      </c>
      <c r="J902" s="174" t="s">
        <v>13</v>
      </c>
      <c r="K902" s="175" t="s">
        <v>1243</v>
      </c>
      <c r="L902" s="176" t="s">
        <v>1243</v>
      </c>
      <c r="M902" s="258"/>
      <c r="O902" s="177"/>
      <c r="P902" s="165"/>
    </row>
    <row r="903" spans="1:16">
      <c r="A903" s="178" t="s">
        <v>1261</v>
      </c>
      <c r="B903" s="179" t="s">
        <v>1258</v>
      </c>
      <c r="C903" s="180">
        <v>9.4499999999999993</v>
      </c>
      <c r="D903" s="181">
        <v>1.9530000000000001</v>
      </c>
      <c r="E903" s="182">
        <v>2.887</v>
      </c>
      <c r="F903" s="183">
        <v>1</v>
      </c>
      <c r="G903" s="182">
        <f t="shared" si="13"/>
        <v>2.887</v>
      </c>
      <c r="H903" s="184">
        <f>G903*'2-Calculator'!$G$23</f>
        <v>15661.975</v>
      </c>
      <c r="I903" s="185" t="s">
        <v>13</v>
      </c>
      <c r="J903" s="185" t="s">
        <v>13</v>
      </c>
      <c r="K903" s="186" t="s">
        <v>1243</v>
      </c>
      <c r="L903" s="187" t="s">
        <v>1243</v>
      </c>
      <c r="M903" s="258"/>
      <c r="O903" s="177"/>
      <c r="P903" s="165"/>
    </row>
    <row r="904" spans="1:16">
      <c r="A904" s="188" t="s">
        <v>1262</v>
      </c>
      <c r="B904" s="189" t="s">
        <v>1263</v>
      </c>
      <c r="C904" s="190">
        <v>1.49</v>
      </c>
      <c r="D904" s="191">
        <v>0.60609999999999997</v>
      </c>
      <c r="E904" s="192">
        <v>0.89600000000000002</v>
      </c>
      <c r="F904" s="193">
        <v>1</v>
      </c>
      <c r="G904" s="172">
        <f t="shared" si="13"/>
        <v>0.89600000000000002</v>
      </c>
      <c r="H904" s="173">
        <f>G904*'2-Calculator'!$G$23</f>
        <v>4860.8</v>
      </c>
      <c r="I904" s="194" t="s">
        <v>13</v>
      </c>
      <c r="J904" s="194" t="s">
        <v>13</v>
      </c>
      <c r="K904" s="195" t="s">
        <v>1243</v>
      </c>
      <c r="L904" s="196" t="s">
        <v>1243</v>
      </c>
      <c r="M904" s="258"/>
      <c r="O904" s="177"/>
      <c r="P904" s="165"/>
    </row>
    <row r="905" spans="1:16">
      <c r="A905" s="166" t="s">
        <v>1264</v>
      </c>
      <c r="B905" s="167" t="s">
        <v>1263</v>
      </c>
      <c r="C905" s="168">
        <v>1.82</v>
      </c>
      <c r="D905" s="169">
        <v>0.71609999999999996</v>
      </c>
      <c r="E905" s="170">
        <v>1.0586</v>
      </c>
      <c r="F905" s="171">
        <v>1</v>
      </c>
      <c r="G905" s="172">
        <f t="shared" si="13"/>
        <v>1.0586</v>
      </c>
      <c r="H905" s="173">
        <f>G905*'2-Calculator'!$G$23</f>
        <v>5742.9049999999997</v>
      </c>
      <c r="I905" s="174" t="s">
        <v>13</v>
      </c>
      <c r="J905" s="174" t="s">
        <v>13</v>
      </c>
      <c r="K905" s="175" t="s">
        <v>1243</v>
      </c>
      <c r="L905" s="176" t="s">
        <v>1243</v>
      </c>
      <c r="M905" s="258"/>
      <c r="O905" s="177"/>
      <c r="P905" s="165"/>
    </row>
    <row r="906" spans="1:16">
      <c r="A906" s="166" t="s">
        <v>1265</v>
      </c>
      <c r="B906" s="167" t="s">
        <v>1263</v>
      </c>
      <c r="C906" s="168">
        <v>2.38</v>
      </c>
      <c r="D906" s="169">
        <v>0.89439999999999997</v>
      </c>
      <c r="E906" s="170">
        <v>1.3221000000000001</v>
      </c>
      <c r="F906" s="171">
        <v>1</v>
      </c>
      <c r="G906" s="172">
        <f t="shared" si="13"/>
        <v>1.3221000000000001</v>
      </c>
      <c r="H906" s="173">
        <f>G906*'2-Calculator'!$G$23</f>
        <v>7172.3924999999999</v>
      </c>
      <c r="I906" s="174" t="s">
        <v>13</v>
      </c>
      <c r="J906" s="174" t="s">
        <v>13</v>
      </c>
      <c r="K906" s="175" t="s">
        <v>1243</v>
      </c>
      <c r="L906" s="176" t="s">
        <v>1243</v>
      </c>
      <c r="M906" s="258"/>
      <c r="O906" s="177"/>
      <c r="P906" s="165"/>
    </row>
    <row r="907" spans="1:16">
      <c r="A907" s="178" t="s">
        <v>1266</v>
      </c>
      <c r="B907" s="179" t="s">
        <v>1263</v>
      </c>
      <c r="C907" s="180">
        <v>4</v>
      </c>
      <c r="D907" s="181">
        <v>1.2747999999999999</v>
      </c>
      <c r="E907" s="182">
        <v>1.8845000000000001</v>
      </c>
      <c r="F907" s="183">
        <v>1</v>
      </c>
      <c r="G907" s="182">
        <f t="shared" si="13"/>
        <v>1.8845000000000001</v>
      </c>
      <c r="H907" s="184">
        <f>G907*'2-Calculator'!$G$23</f>
        <v>10223.4125</v>
      </c>
      <c r="I907" s="185" t="s">
        <v>13</v>
      </c>
      <c r="J907" s="185" t="s">
        <v>13</v>
      </c>
      <c r="K907" s="186" t="s">
        <v>1243</v>
      </c>
      <c r="L907" s="187" t="s">
        <v>1243</v>
      </c>
      <c r="M907" s="258"/>
      <c r="O907" s="177"/>
      <c r="P907" s="165"/>
    </row>
    <row r="908" spans="1:16">
      <c r="A908" s="188" t="s">
        <v>1267</v>
      </c>
      <c r="B908" s="189" t="s">
        <v>1268</v>
      </c>
      <c r="C908" s="190">
        <v>2.2400000000000002</v>
      </c>
      <c r="D908" s="191">
        <v>0.40620000000000001</v>
      </c>
      <c r="E908" s="192">
        <v>0.60050000000000003</v>
      </c>
      <c r="F908" s="193">
        <v>1</v>
      </c>
      <c r="G908" s="172">
        <f t="shared" si="13"/>
        <v>0.60050000000000003</v>
      </c>
      <c r="H908" s="173">
        <f>G908*'2-Calculator'!$G$23</f>
        <v>3257.7125000000001</v>
      </c>
      <c r="I908" s="194" t="s">
        <v>13</v>
      </c>
      <c r="J908" s="194" t="s">
        <v>13</v>
      </c>
      <c r="K908" s="195" t="s">
        <v>1243</v>
      </c>
      <c r="L908" s="196" t="s">
        <v>1243</v>
      </c>
      <c r="M908" s="258"/>
      <c r="O908" s="177"/>
      <c r="P908" s="165"/>
    </row>
    <row r="909" spans="1:16">
      <c r="A909" s="166" t="s">
        <v>1269</v>
      </c>
      <c r="B909" s="167" t="s">
        <v>1268</v>
      </c>
      <c r="C909" s="168">
        <v>2.74</v>
      </c>
      <c r="D909" s="169">
        <v>0.64129999999999998</v>
      </c>
      <c r="E909" s="170">
        <v>0.94799999999999995</v>
      </c>
      <c r="F909" s="171">
        <v>1</v>
      </c>
      <c r="G909" s="172">
        <f t="shared" si="13"/>
        <v>0.94799999999999995</v>
      </c>
      <c r="H909" s="173">
        <f>G909*'2-Calculator'!$G$23</f>
        <v>5142.8999999999996</v>
      </c>
      <c r="I909" s="174" t="s">
        <v>13</v>
      </c>
      <c r="J909" s="174" t="s">
        <v>13</v>
      </c>
      <c r="K909" s="175" t="s">
        <v>1243</v>
      </c>
      <c r="L909" s="176" t="s">
        <v>1243</v>
      </c>
      <c r="M909" s="258"/>
      <c r="O909" s="177"/>
      <c r="P909" s="165"/>
    </row>
    <row r="910" spans="1:16">
      <c r="A910" s="166" t="s">
        <v>1270</v>
      </c>
      <c r="B910" s="167" t="s">
        <v>1268</v>
      </c>
      <c r="C910" s="168">
        <v>4.3499999999999996</v>
      </c>
      <c r="D910" s="169">
        <v>0.90749999999999997</v>
      </c>
      <c r="E910" s="170">
        <v>1.3414999999999999</v>
      </c>
      <c r="F910" s="171">
        <v>1</v>
      </c>
      <c r="G910" s="172">
        <f t="shared" si="13"/>
        <v>1.3414999999999999</v>
      </c>
      <c r="H910" s="173">
        <f>G910*'2-Calculator'!$G$23</f>
        <v>7277.6374999999998</v>
      </c>
      <c r="I910" s="174" t="s">
        <v>13</v>
      </c>
      <c r="J910" s="174" t="s">
        <v>13</v>
      </c>
      <c r="K910" s="175" t="s">
        <v>1243</v>
      </c>
      <c r="L910" s="176" t="s">
        <v>1243</v>
      </c>
      <c r="M910" s="258"/>
      <c r="O910" s="177"/>
      <c r="P910" s="165"/>
    </row>
    <row r="911" spans="1:16">
      <c r="A911" s="178" t="s">
        <v>1271</v>
      </c>
      <c r="B911" s="179" t="s">
        <v>1268</v>
      </c>
      <c r="C911" s="180">
        <v>10.95</v>
      </c>
      <c r="D911" s="181">
        <v>2.4874000000000001</v>
      </c>
      <c r="E911" s="182">
        <v>3.677</v>
      </c>
      <c r="F911" s="183">
        <v>1</v>
      </c>
      <c r="G911" s="182">
        <f t="shared" si="13"/>
        <v>3.677</v>
      </c>
      <c r="H911" s="184">
        <f>G911*'2-Calculator'!$G$23</f>
        <v>19947.724999999999</v>
      </c>
      <c r="I911" s="185" t="s">
        <v>13</v>
      </c>
      <c r="J911" s="185" t="s">
        <v>13</v>
      </c>
      <c r="K911" s="186" t="s">
        <v>1243</v>
      </c>
      <c r="L911" s="187" t="s">
        <v>1243</v>
      </c>
      <c r="M911" s="258"/>
      <c r="O911" s="177"/>
      <c r="P911" s="165"/>
    </row>
    <row r="912" spans="1:16">
      <c r="A912" s="188" t="s">
        <v>1272</v>
      </c>
      <c r="B912" s="189" t="s">
        <v>1273</v>
      </c>
      <c r="C912" s="190">
        <v>2.0299999999999998</v>
      </c>
      <c r="D912" s="191">
        <v>0.37130000000000002</v>
      </c>
      <c r="E912" s="192">
        <v>0.54890000000000005</v>
      </c>
      <c r="F912" s="193">
        <v>1</v>
      </c>
      <c r="G912" s="172">
        <f t="shared" si="13"/>
        <v>0.54890000000000005</v>
      </c>
      <c r="H912" s="173">
        <f>G912*'2-Calculator'!$G$23</f>
        <v>2977.7825000000003</v>
      </c>
      <c r="I912" s="194" t="s">
        <v>13</v>
      </c>
      <c r="J912" s="194" t="s">
        <v>13</v>
      </c>
      <c r="K912" s="195" t="s">
        <v>1243</v>
      </c>
      <c r="L912" s="196" t="s">
        <v>1243</v>
      </c>
      <c r="M912" s="258"/>
      <c r="O912" s="177"/>
      <c r="P912" s="165"/>
    </row>
    <row r="913" spans="1:16">
      <c r="A913" s="166" t="s">
        <v>1274</v>
      </c>
      <c r="B913" s="167" t="s">
        <v>1273</v>
      </c>
      <c r="C913" s="168">
        <v>2.27</v>
      </c>
      <c r="D913" s="169">
        <v>0.4229</v>
      </c>
      <c r="E913" s="170">
        <v>0.62509999999999999</v>
      </c>
      <c r="F913" s="171">
        <v>1</v>
      </c>
      <c r="G913" s="172">
        <f t="shared" si="13"/>
        <v>0.62509999999999999</v>
      </c>
      <c r="H913" s="173">
        <f>G913*'2-Calculator'!$G$23</f>
        <v>3391.1675</v>
      </c>
      <c r="I913" s="174" t="s">
        <v>13</v>
      </c>
      <c r="J913" s="174" t="s">
        <v>13</v>
      </c>
      <c r="K913" s="175" t="s">
        <v>1243</v>
      </c>
      <c r="L913" s="176" t="s">
        <v>1243</v>
      </c>
      <c r="M913" s="258"/>
      <c r="O913" s="177"/>
      <c r="P913" s="165"/>
    </row>
    <row r="914" spans="1:16">
      <c r="A914" s="166" t="s">
        <v>1275</v>
      </c>
      <c r="B914" s="167" t="s">
        <v>1273</v>
      </c>
      <c r="C914" s="168">
        <v>3.24</v>
      </c>
      <c r="D914" s="169">
        <v>0.52390000000000003</v>
      </c>
      <c r="E914" s="170">
        <v>0.77449999999999997</v>
      </c>
      <c r="F914" s="171">
        <v>1</v>
      </c>
      <c r="G914" s="172">
        <f t="shared" si="13"/>
        <v>0.77449999999999997</v>
      </c>
      <c r="H914" s="173">
        <f>G914*'2-Calculator'!$G$23</f>
        <v>4201.6624999999995</v>
      </c>
      <c r="I914" s="174" t="s">
        <v>13</v>
      </c>
      <c r="J914" s="174" t="s">
        <v>13</v>
      </c>
      <c r="K914" s="175" t="s">
        <v>1243</v>
      </c>
      <c r="L914" s="176" t="s">
        <v>1243</v>
      </c>
      <c r="M914" s="258"/>
      <c r="O914" s="177"/>
      <c r="P914" s="165"/>
    </row>
    <row r="915" spans="1:16">
      <c r="A915" s="178" t="s">
        <v>1276</v>
      </c>
      <c r="B915" s="179" t="s">
        <v>1273</v>
      </c>
      <c r="C915" s="180">
        <v>5.27</v>
      </c>
      <c r="D915" s="181">
        <v>0.75790000000000002</v>
      </c>
      <c r="E915" s="182">
        <v>1.1204000000000001</v>
      </c>
      <c r="F915" s="183">
        <v>1</v>
      </c>
      <c r="G915" s="182">
        <f t="shared" si="13"/>
        <v>1.1204000000000001</v>
      </c>
      <c r="H915" s="184">
        <f>G915*'2-Calculator'!$G$23</f>
        <v>6078.17</v>
      </c>
      <c r="I915" s="185" t="s">
        <v>13</v>
      </c>
      <c r="J915" s="185" t="s">
        <v>13</v>
      </c>
      <c r="K915" s="186" t="s">
        <v>1243</v>
      </c>
      <c r="L915" s="187" t="s">
        <v>1243</v>
      </c>
      <c r="M915" s="258"/>
      <c r="O915" s="177"/>
      <c r="P915" s="165"/>
    </row>
    <row r="916" spans="1:16">
      <c r="A916" s="188" t="s">
        <v>1277</v>
      </c>
      <c r="B916" s="189" t="s">
        <v>1278</v>
      </c>
      <c r="C916" s="190">
        <v>2.0299999999999998</v>
      </c>
      <c r="D916" s="191">
        <v>0.2394</v>
      </c>
      <c r="E916" s="192">
        <v>0.35389999999999999</v>
      </c>
      <c r="F916" s="193">
        <v>1</v>
      </c>
      <c r="G916" s="172">
        <f t="shared" si="13"/>
        <v>0.35389999999999999</v>
      </c>
      <c r="H916" s="173">
        <f>G916*'2-Calculator'!$G$23</f>
        <v>1919.9075</v>
      </c>
      <c r="I916" s="194" t="s">
        <v>13</v>
      </c>
      <c r="J916" s="194" t="s">
        <v>13</v>
      </c>
      <c r="K916" s="195" t="s">
        <v>1243</v>
      </c>
      <c r="L916" s="196" t="s">
        <v>1243</v>
      </c>
      <c r="M916" s="258"/>
      <c r="O916" s="177"/>
      <c r="P916" s="165"/>
    </row>
    <row r="917" spans="1:16">
      <c r="A917" s="166" t="s">
        <v>1279</v>
      </c>
      <c r="B917" s="167" t="s">
        <v>1278</v>
      </c>
      <c r="C917" s="168">
        <v>2.5</v>
      </c>
      <c r="D917" s="169">
        <v>0.34289999999999998</v>
      </c>
      <c r="E917" s="170">
        <v>0.50690000000000002</v>
      </c>
      <c r="F917" s="171">
        <v>1</v>
      </c>
      <c r="G917" s="172">
        <f t="shared" ref="G917:G980" si="14">ROUND(E917*F917,4)</f>
        <v>0.50690000000000002</v>
      </c>
      <c r="H917" s="173">
        <f>G917*'2-Calculator'!$G$23</f>
        <v>2749.9324999999999</v>
      </c>
      <c r="I917" s="174" t="s">
        <v>13</v>
      </c>
      <c r="J917" s="174" t="s">
        <v>13</v>
      </c>
      <c r="K917" s="175" t="s">
        <v>1243</v>
      </c>
      <c r="L917" s="176" t="s">
        <v>1243</v>
      </c>
      <c r="M917" s="258"/>
      <c r="O917" s="177"/>
      <c r="P917" s="165"/>
    </row>
    <row r="918" spans="1:16">
      <c r="A918" s="166" t="s">
        <v>1280</v>
      </c>
      <c r="B918" s="167" t="s">
        <v>1278</v>
      </c>
      <c r="C918" s="168">
        <v>3.49</v>
      </c>
      <c r="D918" s="169">
        <v>0.49249999999999999</v>
      </c>
      <c r="E918" s="170">
        <v>0.72799999999999998</v>
      </c>
      <c r="F918" s="171">
        <v>1</v>
      </c>
      <c r="G918" s="172">
        <f t="shared" si="14"/>
        <v>0.72799999999999998</v>
      </c>
      <c r="H918" s="173">
        <f>G918*'2-Calculator'!$G$23</f>
        <v>3949.4</v>
      </c>
      <c r="I918" s="174" t="s">
        <v>13</v>
      </c>
      <c r="J918" s="174" t="s">
        <v>13</v>
      </c>
      <c r="K918" s="175" t="s">
        <v>1243</v>
      </c>
      <c r="L918" s="176" t="s">
        <v>1243</v>
      </c>
      <c r="M918" s="258"/>
      <c r="O918" s="177"/>
      <c r="P918" s="165"/>
    </row>
    <row r="919" spans="1:16">
      <c r="A919" s="178" t="s">
        <v>1281</v>
      </c>
      <c r="B919" s="179" t="s">
        <v>1278</v>
      </c>
      <c r="C919" s="180">
        <v>6.19</v>
      </c>
      <c r="D919" s="181">
        <v>1.0284</v>
      </c>
      <c r="E919" s="182">
        <v>1.5202</v>
      </c>
      <c r="F919" s="183">
        <v>1</v>
      </c>
      <c r="G919" s="182">
        <f t="shared" si="14"/>
        <v>1.5202</v>
      </c>
      <c r="H919" s="184">
        <f>G919*'2-Calculator'!$G$23</f>
        <v>8247.0849999999991</v>
      </c>
      <c r="I919" s="185" t="s">
        <v>13</v>
      </c>
      <c r="J919" s="185" t="s">
        <v>13</v>
      </c>
      <c r="K919" s="186" t="s">
        <v>1243</v>
      </c>
      <c r="L919" s="187" t="s">
        <v>1243</v>
      </c>
      <c r="M919" s="258"/>
      <c r="O919" s="177"/>
      <c r="P919" s="165"/>
    </row>
    <row r="920" spans="1:16">
      <c r="A920" s="188" t="s">
        <v>1282</v>
      </c>
      <c r="B920" s="189" t="s">
        <v>1283</v>
      </c>
      <c r="C920" s="190">
        <v>2.33</v>
      </c>
      <c r="D920" s="191">
        <v>0.24809999999999999</v>
      </c>
      <c r="E920" s="192">
        <v>0.36680000000000001</v>
      </c>
      <c r="F920" s="193">
        <v>1</v>
      </c>
      <c r="G920" s="172">
        <f t="shared" si="14"/>
        <v>0.36680000000000001</v>
      </c>
      <c r="H920" s="173">
        <f>G920*'2-Calculator'!$G$23</f>
        <v>1989.89</v>
      </c>
      <c r="I920" s="194" t="s">
        <v>13</v>
      </c>
      <c r="J920" s="194" t="s">
        <v>13</v>
      </c>
      <c r="K920" s="195" t="s">
        <v>1243</v>
      </c>
      <c r="L920" s="196" t="s">
        <v>1243</v>
      </c>
      <c r="M920" s="258"/>
      <c r="O920" s="177"/>
      <c r="P920" s="165"/>
    </row>
    <row r="921" spans="1:16">
      <c r="A921" s="166" t="s">
        <v>1284</v>
      </c>
      <c r="B921" s="167" t="s">
        <v>1283</v>
      </c>
      <c r="C921" s="168">
        <v>2.9</v>
      </c>
      <c r="D921" s="169">
        <v>0.29430000000000001</v>
      </c>
      <c r="E921" s="170">
        <v>0.435</v>
      </c>
      <c r="F921" s="171">
        <v>1</v>
      </c>
      <c r="G921" s="172">
        <f t="shared" si="14"/>
        <v>0.435</v>
      </c>
      <c r="H921" s="173">
        <f>G921*'2-Calculator'!$G$23</f>
        <v>2359.875</v>
      </c>
      <c r="I921" s="174" t="s">
        <v>13</v>
      </c>
      <c r="J921" s="174" t="s">
        <v>13</v>
      </c>
      <c r="K921" s="175" t="s">
        <v>1243</v>
      </c>
      <c r="L921" s="176" t="s">
        <v>1243</v>
      </c>
      <c r="M921" s="258"/>
      <c r="O921" s="177"/>
      <c r="P921" s="165"/>
    </row>
    <row r="922" spans="1:16">
      <c r="A922" s="166" t="s">
        <v>1285</v>
      </c>
      <c r="B922" s="167" t="s">
        <v>1283</v>
      </c>
      <c r="C922" s="168">
        <v>5.41</v>
      </c>
      <c r="D922" s="169">
        <v>0.4037</v>
      </c>
      <c r="E922" s="170">
        <v>0.5968</v>
      </c>
      <c r="F922" s="171">
        <v>1</v>
      </c>
      <c r="G922" s="172">
        <f t="shared" si="14"/>
        <v>0.5968</v>
      </c>
      <c r="H922" s="173">
        <f>G922*'2-Calculator'!$G$23</f>
        <v>3237.64</v>
      </c>
      <c r="I922" s="174" t="s">
        <v>13</v>
      </c>
      <c r="J922" s="174" t="s">
        <v>13</v>
      </c>
      <c r="K922" s="175" t="s">
        <v>1243</v>
      </c>
      <c r="L922" s="176" t="s">
        <v>1243</v>
      </c>
      <c r="M922" s="258"/>
      <c r="O922" s="177"/>
      <c r="P922" s="165"/>
    </row>
    <row r="923" spans="1:16">
      <c r="A923" s="178" t="s">
        <v>1286</v>
      </c>
      <c r="B923" s="179" t="s">
        <v>1283</v>
      </c>
      <c r="C923" s="180">
        <v>5.95</v>
      </c>
      <c r="D923" s="181">
        <v>0.75480000000000003</v>
      </c>
      <c r="E923" s="182">
        <v>1.1157999999999999</v>
      </c>
      <c r="F923" s="183">
        <v>1</v>
      </c>
      <c r="G923" s="182">
        <f t="shared" si="14"/>
        <v>1.1157999999999999</v>
      </c>
      <c r="H923" s="184">
        <f>G923*'2-Calculator'!$G$23</f>
        <v>6053.2149999999992</v>
      </c>
      <c r="I923" s="185" t="s">
        <v>13</v>
      </c>
      <c r="J923" s="185" t="s">
        <v>13</v>
      </c>
      <c r="K923" s="186" t="s">
        <v>1243</v>
      </c>
      <c r="L923" s="187" t="s">
        <v>1243</v>
      </c>
      <c r="M923" s="258"/>
      <c r="O923" s="177"/>
      <c r="P923" s="165"/>
    </row>
    <row r="924" spans="1:16">
      <c r="A924" s="188" t="s">
        <v>1287</v>
      </c>
      <c r="B924" s="189" t="s">
        <v>1288</v>
      </c>
      <c r="C924" s="190">
        <v>1.54</v>
      </c>
      <c r="D924" s="191">
        <v>0.2843</v>
      </c>
      <c r="E924" s="192">
        <v>0.42030000000000001</v>
      </c>
      <c r="F924" s="193">
        <v>1</v>
      </c>
      <c r="G924" s="172">
        <f t="shared" si="14"/>
        <v>0.42030000000000001</v>
      </c>
      <c r="H924" s="173">
        <f>G924*'2-Calculator'!$G$23</f>
        <v>2280.1275000000001</v>
      </c>
      <c r="I924" s="194" t="s">
        <v>13</v>
      </c>
      <c r="J924" s="194" t="s">
        <v>13</v>
      </c>
      <c r="K924" s="195" t="s">
        <v>1243</v>
      </c>
      <c r="L924" s="196" t="s">
        <v>1243</v>
      </c>
      <c r="M924" s="258"/>
      <c r="O924" s="177"/>
      <c r="P924" s="165"/>
    </row>
    <row r="925" spans="1:16">
      <c r="A925" s="166" t="s">
        <v>1289</v>
      </c>
      <c r="B925" s="167" t="s">
        <v>1288</v>
      </c>
      <c r="C925" s="168">
        <v>1.6</v>
      </c>
      <c r="D925" s="169">
        <v>0.3453</v>
      </c>
      <c r="E925" s="170">
        <v>0.51039999999999996</v>
      </c>
      <c r="F925" s="171">
        <v>1</v>
      </c>
      <c r="G925" s="172">
        <f t="shared" si="14"/>
        <v>0.51039999999999996</v>
      </c>
      <c r="H925" s="173">
        <f>G925*'2-Calculator'!$G$23</f>
        <v>2768.9199999999996</v>
      </c>
      <c r="I925" s="174" t="s">
        <v>13</v>
      </c>
      <c r="J925" s="174" t="s">
        <v>13</v>
      </c>
      <c r="K925" s="175" t="s">
        <v>1243</v>
      </c>
      <c r="L925" s="176" t="s">
        <v>1243</v>
      </c>
      <c r="M925" s="258"/>
      <c r="O925" s="177"/>
      <c r="P925" s="165"/>
    </row>
    <row r="926" spans="1:16">
      <c r="A926" s="166" t="s">
        <v>1290</v>
      </c>
      <c r="B926" s="167" t="s">
        <v>1288</v>
      </c>
      <c r="C926" s="168">
        <v>2.4900000000000002</v>
      </c>
      <c r="D926" s="169">
        <v>0.45710000000000001</v>
      </c>
      <c r="E926" s="170">
        <v>0.67569999999999997</v>
      </c>
      <c r="F926" s="171">
        <v>1</v>
      </c>
      <c r="G926" s="172">
        <f t="shared" si="14"/>
        <v>0.67569999999999997</v>
      </c>
      <c r="H926" s="173">
        <f>G926*'2-Calculator'!$G$23</f>
        <v>3665.6724999999997</v>
      </c>
      <c r="I926" s="174" t="s">
        <v>13</v>
      </c>
      <c r="J926" s="174" t="s">
        <v>13</v>
      </c>
      <c r="K926" s="175" t="s">
        <v>1243</v>
      </c>
      <c r="L926" s="176" t="s">
        <v>1243</v>
      </c>
      <c r="M926" s="258"/>
      <c r="O926" s="177"/>
      <c r="P926" s="165"/>
    </row>
    <row r="927" spans="1:16">
      <c r="A927" s="178" t="s">
        <v>1291</v>
      </c>
      <c r="B927" s="179" t="s">
        <v>1288</v>
      </c>
      <c r="C927" s="180">
        <v>3.93</v>
      </c>
      <c r="D927" s="181">
        <v>0.71830000000000005</v>
      </c>
      <c r="E927" s="182">
        <v>1.0618000000000001</v>
      </c>
      <c r="F927" s="183">
        <v>1</v>
      </c>
      <c r="G927" s="182">
        <f t="shared" si="14"/>
        <v>1.0618000000000001</v>
      </c>
      <c r="H927" s="184">
        <f>G927*'2-Calculator'!$G$23</f>
        <v>5760.2650000000003</v>
      </c>
      <c r="I927" s="185" t="s">
        <v>13</v>
      </c>
      <c r="J927" s="185" t="s">
        <v>13</v>
      </c>
      <c r="K927" s="186" t="s">
        <v>1243</v>
      </c>
      <c r="L927" s="187" t="s">
        <v>1243</v>
      </c>
      <c r="M927" s="258"/>
      <c r="O927" s="177"/>
      <c r="P927" s="165"/>
    </row>
    <row r="928" spans="1:16">
      <c r="A928" s="188" t="s">
        <v>1292</v>
      </c>
      <c r="B928" s="189" t="s">
        <v>1293</v>
      </c>
      <c r="C928" s="190">
        <v>1.52</v>
      </c>
      <c r="D928" s="191">
        <v>0.17</v>
      </c>
      <c r="E928" s="192">
        <v>0.25130000000000002</v>
      </c>
      <c r="F928" s="193">
        <v>1</v>
      </c>
      <c r="G928" s="172">
        <f t="shared" si="14"/>
        <v>0.25130000000000002</v>
      </c>
      <c r="H928" s="173">
        <f>G928*'2-Calculator'!$G$23</f>
        <v>1363.3025000000002</v>
      </c>
      <c r="I928" s="194" t="s">
        <v>13</v>
      </c>
      <c r="J928" s="194" t="s">
        <v>13</v>
      </c>
      <c r="K928" s="195" t="s">
        <v>1243</v>
      </c>
      <c r="L928" s="196" t="s">
        <v>1243</v>
      </c>
      <c r="M928" s="258"/>
      <c r="O928" s="177"/>
      <c r="P928" s="165"/>
    </row>
    <row r="929" spans="1:16">
      <c r="A929" s="166" t="s">
        <v>1294</v>
      </c>
      <c r="B929" s="167" t="s">
        <v>1293</v>
      </c>
      <c r="C929" s="168">
        <v>2.02</v>
      </c>
      <c r="D929" s="169">
        <v>0.218</v>
      </c>
      <c r="E929" s="170">
        <v>0.32229999999999998</v>
      </c>
      <c r="F929" s="171">
        <v>1</v>
      </c>
      <c r="G929" s="172">
        <f t="shared" si="14"/>
        <v>0.32229999999999998</v>
      </c>
      <c r="H929" s="173">
        <f>G929*'2-Calculator'!$G$23</f>
        <v>1748.4775</v>
      </c>
      <c r="I929" s="174" t="s">
        <v>13</v>
      </c>
      <c r="J929" s="174" t="s">
        <v>13</v>
      </c>
      <c r="K929" s="175" t="s">
        <v>1243</v>
      </c>
      <c r="L929" s="176" t="s">
        <v>1243</v>
      </c>
      <c r="M929" s="258"/>
      <c r="O929" s="177"/>
      <c r="P929" s="165"/>
    </row>
    <row r="930" spans="1:16">
      <c r="A930" s="166" t="s">
        <v>1295</v>
      </c>
      <c r="B930" s="167" t="s">
        <v>1293</v>
      </c>
      <c r="C930" s="168">
        <v>4.03</v>
      </c>
      <c r="D930" s="169">
        <v>0.25890000000000002</v>
      </c>
      <c r="E930" s="170">
        <v>0.38269999999999998</v>
      </c>
      <c r="F930" s="171">
        <v>1</v>
      </c>
      <c r="G930" s="172">
        <f t="shared" si="14"/>
        <v>0.38269999999999998</v>
      </c>
      <c r="H930" s="173">
        <f>G930*'2-Calculator'!$G$23</f>
        <v>2076.1475</v>
      </c>
      <c r="I930" s="174" t="s">
        <v>13</v>
      </c>
      <c r="J930" s="174" t="s">
        <v>13</v>
      </c>
      <c r="K930" s="175" t="s">
        <v>1243</v>
      </c>
      <c r="L930" s="176" t="s">
        <v>1243</v>
      </c>
      <c r="M930" s="258"/>
      <c r="O930" s="177"/>
      <c r="P930" s="165"/>
    </row>
    <row r="931" spans="1:16">
      <c r="A931" s="178" t="s">
        <v>1296</v>
      </c>
      <c r="B931" s="179" t="s">
        <v>1293</v>
      </c>
      <c r="C931" s="180">
        <v>4.43</v>
      </c>
      <c r="D931" s="181">
        <v>0.28770000000000001</v>
      </c>
      <c r="E931" s="182">
        <v>0.42530000000000001</v>
      </c>
      <c r="F931" s="183">
        <v>1</v>
      </c>
      <c r="G931" s="182">
        <f t="shared" si="14"/>
        <v>0.42530000000000001</v>
      </c>
      <c r="H931" s="184">
        <f>G931*'2-Calculator'!$G$23</f>
        <v>2307.2525000000001</v>
      </c>
      <c r="I931" s="185" t="s">
        <v>13</v>
      </c>
      <c r="J931" s="185" t="s">
        <v>13</v>
      </c>
      <c r="K931" s="186" t="s">
        <v>1243</v>
      </c>
      <c r="L931" s="187" t="s">
        <v>1243</v>
      </c>
      <c r="M931" s="258"/>
      <c r="O931" s="177"/>
      <c r="P931" s="165"/>
    </row>
    <row r="932" spans="1:16">
      <c r="A932" s="188" t="s">
        <v>1297</v>
      </c>
      <c r="B932" s="189" t="s">
        <v>1298</v>
      </c>
      <c r="C932" s="190">
        <v>2.09</v>
      </c>
      <c r="D932" s="191">
        <v>0.24740000000000001</v>
      </c>
      <c r="E932" s="192">
        <v>0.36570000000000003</v>
      </c>
      <c r="F932" s="193">
        <v>1</v>
      </c>
      <c r="G932" s="172">
        <f t="shared" si="14"/>
        <v>0.36570000000000003</v>
      </c>
      <c r="H932" s="173">
        <f>G932*'2-Calculator'!$G$23</f>
        <v>1983.9225000000001</v>
      </c>
      <c r="I932" s="194" t="s">
        <v>13</v>
      </c>
      <c r="J932" s="194" t="s">
        <v>13</v>
      </c>
      <c r="K932" s="195" t="s">
        <v>1243</v>
      </c>
      <c r="L932" s="196" t="s">
        <v>1243</v>
      </c>
      <c r="M932" s="258"/>
      <c r="O932" s="177"/>
      <c r="P932" s="165"/>
    </row>
    <row r="933" spans="1:16">
      <c r="A933" s="166" t="s">
        <v>1299</v>
      </c>
      <c r="B933" s="167" t="s">
        <v>1298</v>
      </c>
      <c r="C933" s="168">
        <v>2.87</v>
      </c>
      <c r="D933" s="169">
        <v>0.31690000000000002</v>
      </c>
      <c r="E933" s="170">
        <v>0.46850000000000003</v>
      </c>
      <c r="F933" s="171">
        <v>1</v>
      </c>
      <c r="G933" s="172">
        <f t="shared" si="14"/>
        <v>0.46850000000000003</v>
      </c>
      <c r="H933" s="173">
        <f>G933*'2-Calculator'!$G$23</f>
        <v>2541.6125000000002</v>
      </c>
      <c r="I933" s="174" t="s">
        <v>13</v>
      </c>
      <c r="J933" s="174" t="s">
        <v>13</v>
      </c>
      <c r="K933" s="175" t="s">
        <v>1243</v>
      </c>
      <c r="L933" s="176" t="s">
        <v>1243</v>
      </c>
      <c r="M933" s="258"/>
      <c r="O933" s="177"/>
      <c r="P933" s="165"/>
    </row>
    <row r="934" spans="1:16">
      <c r="A934" s="166" t="s">
        <v>1300</v>
      </c>
      <c r="B934" s="167" t="s">
        <v>1298</v>
      </c>
      <c r="C934" s="168">
        <v>4.79</v>
      </c>
      <c r="D934" s="169">
        <v>0.43759999999999999</v>
      </c>
      <c r="E934" s="170">
        <v>0.64690000000000003</v>
      </c>
      <c r="F934" s="171">
        <v>1</v>
      </c>
      <c r="G934" s="172">
        <f t="shared" si="14"/>
        <v>0.64690000000000003</v>
      </c>
      <c r="H934" s="173">
        <f>G934*'2-Calculator'!$G$23</f>
        <v>3509.4325000000003</v>
      </c>
      <c r="I934" s="174" t="s">
        <v>13</v>
      </c>
      <c r="J934" s="174" t="s">
        <v>13</v>
      </c>
      <c r="K934" s="175" t="s">
        <v>1243</v>
      </c>
      <c r="L934" s="176" t="s">
        <v>1243</v>
      </c>
      <c r="M934" s="258"/>
      <c r="O934" s="177"/>
      <c r="P934" s="165"/>
    </row>
    <row r="935" spans="1:16">
      <c r="A935" s="178" t="s">
        <v>1301</v>
      </c>
      <c r="B935" s="179" t="s">
        <v>1298</v>
      </c>
      <c r="C935" s="180">
        <v>6.41</v>
      </c>
      <c r="D935" s="181">
        <v>0.94120000000000004</v>
      </c>
      <c r="E935" s="182">
        <v>1.3913</v>
      </c>
      <c r="F935" s="183">
        <v>1</v>
      </c>
      <c r="G935" s="182">
        <f t="shared" si="14"/>
        <v>1.3913</v>
      </c>
      <c r="H935" s="184">
        <f>G935*'2-Calculator'!$G$23</f>
        <v>7547.8024999999998</v>
      </c>
      <c r="I935" s="185" t="s">
        <v>13</v>
      </c>
      <c r="J935" s="185" t="s">
        <v>13</v>
      </c>
      <c r="K935" s="186" t="s">
        <v>1243</v>
      </c>
      <c r="L935" s="187" t="s">
        <v>1243</v>
      </c>
      <c r="M935" s="258"/>
      <c r="O935" s="177"/>
      <c r="P935" s="165"/>
    </row>
    <row r="936" spans="1:16">
      <c r="A936" s="188" t="s">
        <v>1302</v>
      </c>
      <c r="B936" s="189" t="s">
        <v>1303</v>
      </c>
      <c r="C936" s="190">
        <v>1.45</v>
      </c>
      <c r="D936" s="191">
        <v>0.2545</v>
      </c>
      <c r="E936" s="192">
        <v>0.37619999999999998</v>
      </c>
      <c r="F936" s="193">
        <v>1.2</v>
      </c>
      <c r="G936" s="172">
        <f t="shared" si="14"/>
        <v>0.45140000000000002</v>
      </c>
      <c r="H936" s="173">
        <f>G936*'2-Calculator'!$G$23</f>
        <v>2448.8450000000003</v>
      </c>
      <c r="I936" s="194" t="s">
        <v>13</v>
      </c>
      <c r="J936" s="194" t="s">
        <v>13</v>
      </c>
      <c r="K936" s="195" t="s">
        <v>1304</v>
      </c>
      <c r="L936" s="196" t="s">
        <v>1304</v>
      </c>
      <c r="M936" s="258"/>
      <c r="O936" s="177"/>
      <c r="P936" s="165"/>
    </row>
    <row r="937" spans="1:16">
      <c r="A937" s="166" t="s">
        <v>1305</v>
      </c>
      <c r="B937" s="167" t="s">
        <v>1303</v>
      </c>
      <c r="C937" s="168">
        <v>1.67</v>
      </c>
      <c r="D937" s="169">
        <v>0.34429999999999999</v>
      </c>
      <c r="E937" s="170">
        <v>0.50900000000000001</v>
      </c>
      <c r="F937" s="171">
        <v>1.2</v>
      </c>
      <c r="G937" s="172">
        <f t="shared" si="14"/>
        <v>0.61080000000000001</v>
      </c>
      <c r="H937" s="173">
        <f>G937*'2-Calculator'!$G$23</f>
        <v>3313.59</v>
      </c>
      <c r="I937" s="174" t="s">
        <v>13</v>
      </c>
      <c r="J937" s="174" t="s">
        <v>13</v>
      </c>
      <c r="K937" s="175" t="s">
        <v>1304</v>
      </c>
      <c r="L937" s="176" t="s">
        <v>1304</v>
      </c>
      <c r="M937" s="258"/>
      <c r="O937" s="177"/>
      <c r="P937" s="165"/>
    </row>
    <row r="938" spans="1:16">
      <c r="A938" s="166" t="s">
        <v>1306</v>
      </c>
      <c r="B938" s="167" t="s">
        <v>1303</v>
      </c>
      <c r="C938" s="168">
        <v>1.84</v>
      </c>
      <c r="D938" s="169">
        <v>0.53200000000000003</v>
      </c>
      <c r="E938" s="170">
        <v>0.78639999999999999</v>
      </c>
      <c r="F938" s="171">
        <v>1.2</v>
      </c>
      <c r="G938" s="172">
        <f t="shared" si="14"/>
        <v>0.94369999999999998</v>
      </c>
      <c r="H938" s="173">
        <f>G938*'2-Calculator'!$G$23</f>
        <v>5119.5725000000002</v>
      </c>
      <c r="I938" s="174" t="s">
        <v>13</v>
      </c>
      <c r="J938" s="174" t="s">
        <v>13</v>
      </c>
      <c r="K938" s="175" t="s">
        <v>1304</v>
      </c>
      <c r="L938" s="176" t="s">
        <v>1304</v>
      </c>
      <c r="M938" s="258"/>
      <c r="O938" s="177"/>
      <c r="P938" s="165"/>
    </row>
    <row r="939" spans="1:16">
      <c r="A939" s="178" t="s">
        <v>1307</v>
      </c>
      <c r="B939" s="179" t="s">
        <v>1303</v>
      </c>
      <c r="C939" s="180">
        <v>1.96</v>
      </c>
      <c r="D939" s="181">
        <v>0.94059999999999999</v>
      </c>
      <c r="E939" s="182">
        <v>1.3904000000000001</v>
      </c>
      <c r="F939" s="183">
        <v>1.2</v>
      </c>
      <c r="G939" s="182">
        <f t="shared" si="14"/>
        <v>1.6685000000000001</v>
      </c>
      <c r="H939" s="184">
        <f>G939*'2-Calculator'!$G$23</f>
        <v>9051.6125000000011</v>
      </c>
      <c r="I939" s="185" t="s">
        <v>13</v>
      </c>
      <c r="J939" s="185" t="s">
        <v>13</v>
      </c>
      <c r="K939" s="186" t="s">
        <v>1304</v>
      </c>
      <c r="L939" s="187" t="s">
        <v>1304</v>
      </c>
      <c r="M939" s="258"/>
      <c r="O939" s="177"/>
      <c r="P939" s="165"/>
    </row>
    <row r="940" spans="1:16">
      <c r="A940" s="188" t="s">
        <v>1308</v>
      </c>
      <c r="B940" s="189" t="s">
        <v>1309</v>
      </c>
      <c r="C940" s="190">
        <v>1.29</v>
      </c>
      <c r="D940" s="191">
        <v>0.1119</v>
      </c>
      <c r="E940" s="192">
        <v>0.16539999999999999</v>
      </c>
      <c r="F940" s="193">
        <v>1.2</v>
      </c>
      <c r="G940" s="172">
        <f t="shared" si="14"/>
        <v>0.19850000000000001</v>
      </c>
      <c r="H940" s="173">
        <f>G940*'2-Calculator'!$G$23</f>
        <v>1076.8625</v>
      </c>
      <c r="I940" s="194" t="s">
        <v>13</v>
      </c>
      <c r="J940" s="194" t="s">
        <v>13</v>
      </c>
      <c r="K940" s="195" t="s">
        <v>1304</v>
      </c>
      <c r="L940" s="196" t="s">
        <v>1304</v>
      </c>
      <c r="M940" s="258"/>
      <c r="O940" s="177"/>
      <c r="P940" s="165"/>
    </row>
    <row r="941" spans="1:16">
      <c r="A941" s="166" t="s">
        <v>1310</v>
      </c>
      <c r="B941" s="167" t="s">
        <v>1309</v>
      </c>
      <c r="C941" s="168">
        <v>1.37</v>
      </c>
      <c r="D941" s="169">
        <v>0.1474</v>
      </c>
      <c r="E941" s="170">
        <v>0.21790000000000001</v>
      </c>
      <c r="F941" s="171">
        <v>1.2</v>
      </c>
      <c r="G941" s="172">
        <f t="shared" si="14"/>
        <v>0.26150000000000001</v>
      </c>
      <c r="H941" s="173">
        <f>G941*'2-Calculator'!$G$23</f>
        <v>1418.6375</v>
      </c>
      <c r="I941" s="174" t="s">
        <v>13</v>
      </c>
      <c r="J941" s="174" t="s">
        <v>13</v>
      </c>
      <c r="K941" s="175" t="s">
        <v>1304</v>
      </c>
      <c r="L941" s="176" t="s">
        <v>1304</v>
      </c>
      <c r="M941" s="258"/>
      <c r="O941" s="177"/>
      <c r="P941" s="165"/>
    </row>
    <row r="942" spans="1:16">
      <c r="A942" s="166" t="s">
        <v>1311</v>
      </c>
      <c r="B942" s="167" t="s">
        <v>1309</v>
      </c>
      <c r="C942" s="168">
        <v>1.37</v>
      </c>
      <c r="D942" s="169">
        <v>0.21809999999999999</v>
      </c>
      <c r="E942" s="170">
        <v>0.32240000000000002</v>
      </c>
      <c r="F942" s="171">
        <v>1.2</v>
      </c>
      <c r="G942" s="172">
        <f t="shared" si="14"/>
        <v>0.38690000000000002</v>
      </c>
      <c r="H942" s="173">
        <f>G942*'2-Calculator'!$G$23</f>
        <v>2098.9324999999999</v>
      </c>
      <c r="I942" s="174" t="s">
        <v>13</v>
      </c>
      <c r="J942" s="174" t="s">
        <v>13</v>
      </c>
      <c r="K942" s="175" t="s">
        <v>1304</v>
      </c>
      <c r="L942" s="176" t="s">
        <v>1304</v>
      </c>
      <c r="M942" s="258"/>
      <c r="O942" s="177"/>
      <c r="P942" s="165"/>
    </row>
    <row r="943" spans="1:16">
      <c r="A943" s="178" t="s">
        <v>1312</v>
      </c>
      <c r="B943" s="179" t="s">
        <v>1309</v>
      </c>
      <c r="C943" s="180">
        <v>1.38</v>
      </c>
      <c r="D943" s="181">
        <v>0.35420000000000001</v>
      </c>
      <c r="E943" s="182">
        <v>0.52359999999999995</v>
      </c>
      <c r="F943" s="183">
        <v>1.2</v>
      </c>
      <c r="G943" s="182">
        <f t="shared" si="14"/>
        <v>0.62829999999999997</v>
      </c>
      <c r="H943" s="184">
        <f>G943*'2-Calculator'!$G$23</f>
        <v>3408.5274999999997</v>
      </c>
      <c r="I943" s="185" t="s">
        <v>13</v>
      </c>
      <c r="J943" s="185" t="s">
        <v>13</v>
      </c>
      <c r="K943" s="186" t="s">
        <v>1304</v>
      </c>
      <c r="L943" s="187" t="s">
        <v>1304</v>
      </c>
      <c r="M943" s="258"/>
      <c r="O943" s="177"/>
      <c r="P943" s="165"/>
    </row>
    <row r="944" spans="1:16">
      <c r="A944" s="188" t="s">
        <v>1313</v>
      </c>
      <c r="B944" s="189" t="s">
        <v>1314</v>
      </c>
      <c r="C944" s="190">
        <v>29.24</v>
      </c>
      <c r="D944" s="191">
        <v>8.4968000000000004</v>
      </c>
      <c r="E944" s="192">
        <v>12.5603</v>
      </c>
      <c r="F944" s="193">
        <v>1.2</v>
      </c>
      <c r="G944" s="172">
        <f t="shared" si="14"/>
        <v>15.0724</v>
      </c>
      <c r="H944" s="173">
        <f>G944*'2-Calculator'!$G$23</f>
        <v>81767.77</v>
      </c>
      <c r="I944" s="194" t="s">
        <v>13</v>
      </c>
      <c r="J944" s="194" t="s">
        <v>13</v>
      </c>
      <c r="K944" s="195" t="s">
        <v>1304</v>
      </c>
      <c r="L944" s="196" t="s">
        <v>1304</v>
      </c>
      <c r="M944" s="258"/>
      <c r="O944" s="177"/>
      <c r="P944" s="165"/>
    </row>
    <row r="945" spans="1:16">
      <c r="A945" s="166" t="s">
        <v>1315</v>
      </c>
      <c r="B945" s="167" t="s">
        <v>1314</v>
      </c>
      <c r="C945" s="168">
        <v>29.24</v>
      </c>
      <c r="D945" s="169">
        <v>13.417</v>
      </c>
      <c r="E945" s="170">
        <v>19.833600000000001</v>
      </c>
      <c r="F945" s="171">
        <v>1.2</v>
      </c>
      <c r="G945" s="172">
        <f t="shared" si="14"/>
        <v>23.8003</v>
      </c>
      <c r="H945" s="173">
        <f>G945*'2-Calculator'!$G$23</f>
        <v>129116.6275</v>
      </c>
      <c r="I945" s="174" t="s">
        <v>13</v>
      </c>
      <c r="J945" s="174" t="s">
        <v>13</v>
      </c>
      <c r="K945" s="175" t="s">
        <v>1304</v>
      </c>
      <c r="L945" s="176" t="s">
        <v>1304</v>
      </c>
      <c r="M945" s="258"/>
      <c r="O945" s="177"/>
      <c r="P945" s="165"/>
    </row>
    <row r="946" spans="1:16">
      <c r="A946" s="166" t="s">
        <v>1316</v>
      </c>
      <c r="B946" s="167" t="s">
        <v>1314</v>
      </c>
      <c r="C946" s="168">
        <v>54.95</v>
      </c>
      <c r="D946" s="169">
        <v>14.038600000000001</v>
      </c>
      <c r="E946" s="170">
        <v>20.752400000000002</v>
      </c>
      <c r="F946" s="171">
        <v>1.2</v>
      </c>
      <c r="G946" s="172">
        <f t="shared" si="14"/>
        <v>24.902899999999999</v>
      </c>
      <c r="H946" s="173">
        <f>G946*'2-Calculator'!$G$23</f>
        <v>135098.23249999998</v>
      </c>
      <c r="I946" s="174" t="s">
        <v>13</v>
      </c>
      <c r="J946" s="174" t="s">
        <v>13</v>
      </c>
      <c r="K946" s="175" t="s">
        <v>1304</v>
      </c>
      <c r="L946" s="176" t="s">
        <v>1304</v>
      </c>
      <c r="M946" s="258"/>
      <c r="O946" s="177"/>
      <c r="P946" s="165"/>
    </row>
    <row r="947" spans="1:16">
      <c r="A947" s="178" t="s">
        <v>1317</v>
      </c>
      <c r="B947" s="179" t="s">
        <v>1314</v>
      </c>
      <c r="C947" s="180">
        <v>60.45</v>
      </c>
      <c r="D947" s="181">
        <v>23.0427</v>
      </c>
      <c r="E947" s="182">
        <v>34.0627</v>
      </c>
      <c r="F947" s="183">
        <v>1.2</v>
      </c>
      <c r="G947" s="182">
        <f t="shared" si="14"/>
        <v>40.8752</v>
      </c>
      <c r="H947" s="184">
        <f>G947*'2-Calculator'!$G$23</f>
        <v>221747.96</v>
      </c>
      <c r="I947" s="185" t="s">
        <v>13</v>
      </c>
      <c r="J947" s="185" t="s">
        <v>13</v>
      </c>
      <c r="K947" s="186" t="s">
        <v>1304</v>
      </c>
      <c r="L947" s="187" t="s">
        <v>1304</v>
      </c>
      <c r="M947" s="258"/>
      <c r="O947" s="177"/>
      <c r="P947" s="165"/>
    </row>
    <row r="948" spans="1:16">
      <c r="A948" s="188" t="s">
        <v>1318</v>
      </c>
      <c r="B948" s="189" t="s">
        <v>1319</v>
      </c>
      <c r="C948" s="190">
        <v>55.64</v>
      </c>
      <c r="D948" s="191">
        <v>7.0551000000000004</v>
      </c>
      <c r="E948" s="192">
        <v>10.4291</v>
      </c>
      <c r="F948" s="193">
        <v>1.2</v>
      </c>
      <c r="G948" s="172">
        <f t="shared" si="14"/>
        <v>12.514900000000001</v>
      </c>
      <c r="H948" s="173">
        <f>G948*'2-Calculator'!$G$23</f>
        <v>67893.332500000004</v>
      </c>
      <c r="I948" s="194" t="s">
        <v>13</v>
      </c>
      <c r="J948" s="194" t="s">
        <v>13</v>
      </c>
      <c r="K948" s="195" t="s">
        <v>1304</v>
      </c>
      <c r="L948" s="196" t="s">
        <v>1304</v>
      </c>
      <c r="M948" s="258"/>
      <c r="O948" s="177"/>
      <c r="P948" s="165"/>
    </row>
    <row r="949" spans="1:16">
      <c r="A949" s="166" t="s">
        <v>1320</v>
      </c>
      <c r="B949" s="167" t="s">
        <v>1319</v>
      </c>
      <c r="C949" s="168">
        <v>61.82</v>
      </c>
      <c r="D949" s="169">
        <v>10.2066</v>
      </c>
      <c r="E949" s="170">
        <v>15.0878</v>
      </c>
      <c r="F949" s="171">
        <v>1.2</v>
      </c>
      <c r="G949" s="172">
        <f t="shared" si="14"/>
        <v>18.105399999999999</v>
      </c>
      <c r="H949" s="173">
        <f>G949*'2-Calculator'!$G$23</f>
        <v>98221.794999999998</v>
      </c>
      <c r="I949" s="174" t="s">
        <v>13</v>
      </c>
      <c r="J949" s="174" t="s">
        <v>13</v>
      </c>
      <c r="K949" s="175" t="s">
        <v>1304</v>
      </c>
      <c r="L949" s="176" t="s">
        <v>1304</v>
      </c>
      <c r="M949" s="258"/>
      <c r="O949" s="177"/>
      <c r="P949" s="165"/>
    </row>
    <row r="950" spans="1:16">
      <c r="A950" s="166" t="s">
        <v>1321</v>
      </c>
      <c r="B950" s="167" t="s">
        <v>1319</v>
      </c>
      <c r="C950" s="168">
        <v>71.09</v>
      </c>
      <c r="D950" s="169">
        <v>12.750500000000001</v>
      </c>
      <c r="E950" s="170">
        <v>18.848299999999998</v>
      </c>
      <c r="F950" s="171">
        <v>1.2</v>
      </c>
      <c r="G950" s="172">
        <f t="shared" si="14"/>
        <v>22.617999999999999</v>
      </c>
      <c r="H950" s="173">
        <f>G950*'2-Calculator'!$G$23</f>
        <v>122702.65</v>
      </c>
      <c r="I950" s="174" t="s">
        <v>13</v>
      </c>
      <c r="J950" s="174" t="s">
        <v>13</v>
      </c>
      <c r="K950" s="175" t="s">
        <v>1304</v>
      </c>
      <c r="L950" s="176" t="s">
        <v>1304</v>
      </c>
      <c r="M950" s="258"/>
      <c r="O950" s="177"/>
      <c r="P950" s="165"/>
    </row>
    <row r="951" spans="1:16">
      <c r="A951" s="178" t="s">
        <v>1322</v>
      </c>
      <c r="B951" s="179" t="s">
        <v>1319</v>
      </c>
      <c r="C951" s="180">
        <v>102.8</v>
      </c>
      <c r="D951" s="181">
        <v>21.649000000000001</v>
      </c>
      <c r="E951" s="182">
        <v>32.002499999999998</v>
      </c>
      <c r="F951" s="183">
        <v>1.2</v>
      </c>
      <c r="G951" s="182">
        <f t="shared" si="14"/>
        <v>38.402999999999999</v>
      </c>
      <c r="H951" s="184">
        <f>G951*'2-Calculator'!$G$23</f>
        <v>208336.27499999999</v>
      </c>
      <c r="I951" s="185" t="s">
        <v>13</v>
      </c>
      <c r="J951" s="185" t="s">
        <v>13</v>
      </c>
      <c r="K951" s="186" t="s">
        <v>1304</v>
      </c>
      <c r="L951" s="187" t="s">
        <v>1304</v>
      </c>
      <c r="M951" s="258"/>
      <c r="O951" s="177"/>
      <c r="P951" s="165"/>
    </row>
    <row r="952" spans="1:16">
      <c r="A952" s="188" t="s">
        <v>1323</v>
      </c>
      <c r="B952" s="189" t="s">
        <v>1324</v>
      </c>
      <c r="C952" s="190">
        <v>68.78</v>
      </c>
      <c r="D952" s="191">
        <v>12.811400000000001</v>
      </c>
      <c r="E952" s="192">
        <v>18.938300000000002</v>
      </c>
      <c r="F952" s="193">
        <v>1.2</v>
      </c>
      <c r="G952" s="172">
        <f t="shared" si="14"/>
        <v>22.725999999999999</v>
      </c>
      <c r="H952" s="173">
        <f>G952*'2-Calculator'!$G$23</f>
        <v>123288.54999999999</v>
      </c>
      <c r="I952" s="194" t="s">
        <v>13</v>
      </c>
      <c r="J952" s="194" t="s">
        <v>13</v>
      </c>
      <c r="K952" s="195" t="s">
        <v>1304</v>
      </c>
      <c r="L952" s="196" t="s">
        <v>1304</v>
      </c>
      <c r="M952" s="258"/>
      <c r="O952" s="177"/>
      <c r="P952" s="165"/>
    </row>
    <row r="953" spans="1:16">
      <c r="A953" s="166" t="s">
        <v>1325</v>
      </c>
      <c r="B953" s="167" t="s">
        <v>1324</v>
      </c>
      <c r="C953" s="168">
        <v>60.19</v>
      </c>
      <c r="D953" s="169">
        <v>12.2013</v>
      </c>
      <c r="E953" s="170">
        <v>18.0365</v>
      </c>
      <c r="F953" s="171">
        <v>1.2</v>
      </c>
      <c r="G953" s="172">
        <f t="shared" si="14"/>
        <v>21.643799999999999</v>
      </c>
      <c r="H953" s="173">
        <f>G953*'2-Calculator'!$G$23</f>
        <v>117417.61499999999</v>
      </c>
      <c r="I953" s="174" t="s">
        <v>13</v>
      </c>
      <c r="J953" s="174" t="s">
        <v>13</v>
      </c>
      <c r="K953" s="175" t="s">
        <v>1304</v>
      </c>
      <c r="L953" s="176" t="s">
        <v>1304</v>
      </c>
      <c r="M953" s="258"/>
      <c r="O953" s="177"/>
      <c r="P953" s="165"/>
    </row>
    <row r="954" spans="1:16">
      <c r="A954" s="166" t="s">
        <v>1326</v>
      </c>
      <c r="B954" s="167" t="s">
        <v>1324</v>
      </c>
      <c r="C954" s="168">
        <v>54.72</v>
      </c>
      <c r="D954" s="169">
        <v>11.6203</v>
      </c>
      <c r="E954" s="170">
        <v>17.177600000000002</v>
      </c>
      <c r="F954" s="171">
        <v>1.2</v>
      </c>
      <c r="G954" s="172">
        <f t="shared" si="14"/>
        <v>20.613099999999999</v>
      </c>
      <c r="H954" s="173">
        <f>G954*'2-Calculator'!$G$23</f>
        <v>111826.06749999999</v>
      </c>
      <c r="I954" s="174" t="s">
        <v>13</v>
      </c>
      <c r="J954" s="174" t="s">
        <v>13</v>
      </c>
      <c r="K954" s="175" t="s">
        <v>1304</v>
      </c>
      <c r="L954" s="176" t="s">
        <v>1304</v>
      </c>
      <c r="M954" s="258"/>
      <c r="O954" s="177"/>
      <c r="P954" s="165"/>
    </row>
    <row r="955" spans="1:16">
      <c r="A955" s="178" t="s">
        <v>1327</v>
      </c>
      <c r="B955" s="179" t="s">
        <v>1324</v>
      </c>
      <c r="C955" s="180">
        <v>10.99</v>
      </c>
      <c r="D955" s="181">
        <v>0.22689999999999999</v>
      </c>
      <c r="E955" s="182">
        <v>0.33539999999999998</v>
      </c>
      <c r="F955" s="183">
        <v>1.2</v>
      </c>
      <c r="G955" s="182">
        <f t="shared" si="14"/>
        <v>0.40250000000000002</v>
      </c>
      <c r="H955" s="184">
        <f>G955*'2-Calculator'!$G$23</f>
        <v>2183.5625</v>
      </c>
      <c r="I955" s="185" t="s">
        <v>13</v>
      </c>
      <c r="J955" s="185" t="s">
        <v>13</v>
      </c>
      <c r="K955" s="186" t="s">
        <v>1304</v>
      </c>
      <c r="L955" s="187" t="s">
        <v>1304</v>
      </c>
      <c r="M955" s="258"/>
      <c r="O955" s="177"/>
      <c r="P955" s="165"/>
    </row>
    <row r="956" spans="1:16">
      <c r="A956" s="188" t="s">
        <v>1328</v>
      </c>
      <c r="B956" s="189" t="s">
        <v>1329</v>
      </c>
      <c r="C956" s="190">
        <v>33.07</v>
      </c>
      <c r="D956" s="191">
        <v>9.3100000000000002E-2</v>
      </c>
      <c r="E956" s="192">
        <v>0.1376</v>
      </c>
      <c r="F956" s="193">
        <v>1.2</v>
      </c>
      <c r="G956" s="172">
        <f t="shared" si="14"/>
        <v>0.1651</v>
      </c>
      <c r="H956" s="173">
        <f>G956*'2-Calculator'!$G$23</f>
        <v>895.66750000000002</v>
      </c>
      <c r="I956" s="194" t="s">
        <v>13</v>
      </c>
      <c r="J956" s="194" t="s">
        <v>13</v>
      </c>
      <c r="K956" s="195" t="s">
        <v>1304</v>
      </c>
      <c r="L956" s="196" t="s">
        <v>1304</v>
      </c>
      <c r="M956" s="258"/>
      <c r="O956" s="177"/>
      <c r="P956" s="165"/>
    </row>
    <row r="957" spans="1:16">
      <c r="A957" s="166" t="s">
        <v>1330</v>
      </c>
      <c r="B957" s="167" t="s">
        <v>1329</v>
      </c>
      <c r="C957" s="168">
        <v>45.87</v>
      </c>
      <c r="D957" s="169">
        <v>12.470800000000001</v>
      </c>
      <c r="E957" s="170">
        <v>18.434899999999999</v>
      </c>
      <c r="F957" s="171">
        <v>1.2</v>
      </c>
      <c r="G957" s="172">
        <f t="shared" si="14"/>
        <v>22.1219</v>
      </c>
      <c r="H957" s="173">
        <f>G957*'2-Calculator'!$G$23</f>
        <v>120011.3075</v>
      </c>
      <c r="I957" s="174" t="s">
        <v>13</v>
      </c>
      <c r="J957" s="174" t="s">
        <v>13</v>
      </c>
      <c r="K957" s="175" t="s">
        <v>1304</v>
      </c>
      <c r="L957" s="176" t="s">
        <v>1304</v>
      </c>
      <c r="M957" s="258"/>
      <c r="O957" s="177"/>
      <c r="P957" s="165"/>
    </row>
    <row r="958" spans="1:16">
      <c r="A958" s="166" t="s">
        <v>1331</v>
      </c>
      <c r="B958" s="167" t="s">
        <v>1329</v>
      </c>
      <c r="C958" s="168">
        <v>57.51</v>
      </c>
      <c r="D958" s="169">
        <v>13.808</v>
      </c>
      <c r="E958" s="170">
        <v>20.4116</v>
      </c>
      <c r="F958" s="171">
        <v>1.2</v>
      </c>
      <c r="G958" s="172">
        <f t="shared" si="14"/>
        <v>24.4939</v>
      </c>
      <c r="H958" s="173">
        <f>G958*'2-Calculator'!$G$23</f>
        <v>132879.4075</v>
      </c>
      <c r="I958" s="174" t="s">
        <v>13</v>
      </c>
      <c r="J958" s="174" t="s">
        <v>13</v>
      </c>
      <c r="K958" s="175" t="s">
        <v>1304</v>
      </c>
      <c r="L958" s="176" t="s">
        <v>1304</v>
      </c>
      <c r="M958" s="258"/>
      <c r="O958" s="177"/>
      <c r="P958" s="165"/>
    </row>
    <row r="959" spans="1:16">
      <c r="A959" s="178" t="s">
        <v>1332</v>
      </c>
      <c r="B959" s="179" t="s">
        <v>1329</v>
      </c>
      <c r="C959" s="180">
        <v>85.04</v>
      </c>
      <c r="D959" s="181">
        <v>19.253599999999999</v>
      </c>
      <c r="E959" s="182">
        <v>28.461500000000001</v>
      </c>
      <c r="F959" s="183">
        <v>1.2</v>
      </c>
      <c r="G959" s="182">
        <f t="shared" si="14"/>
        <v>34.153799999999997</v>
      </c>
      <c r="H959" s="184">
        <f>G959*'2-Calculator'!$G$23</f>
        <v>185284.36499999999</v>
      </c>
      <c r="I959" s="185" t="s">
        <v>13</v>
      </c>
      <c r="J959" s="185" t="s">
        <v>13</v>
      </c>
      <c r="K959" s="186" t="s">
        <v>1304</v>
      </c>
      <c r="L959" s="187" t="s">
        <v>1304</v>
      </c>
      <c r="M959" s="258"/>
      <c r="O959" s="177"/>
      <c r="P959" s="165"/>
    </row>
    <row r="960" spans="1:16">
      <c r="A960" s="188" t="s">
        <v>1333</v>
      </c>
      <c r="B960" s="189" t="s">
        <v>1334</v>
      </c>
      <c r="C960" s="190">
        <v>52.58</v>
      </c>
      <c r="D960" s="191">
        <v>0.8962</v>
      </c>
      <c r="E960" s="192">
        <v>1.3248</v>
      </c>
      <c r="F960" s="193">
        <v>1.2</v>
      </c>
      <c r="G960" s="172">
        <f t="shared" si="14"/>
        <v>1.5898000000000001</v>
      </c>
      <c r="H960" s="173">
        <f>G960*'2-Calculator'!$G$23</f>
        <v>8624.6650000000009</v>
      </c>
      <c r="I960" s="194" t="s">
        <v>13</v>
      </c>
      <c r="J960" s="194" t="s">
        <v>13</v>
      </c>
      <c r="K960" s="195" t="s">
        <v>1304</v>
      </c>
      <c r="L960" s="196" t="s">
        <v>1304</v>
      </c>
      <c r="M960" s="258"/>
      <c r="O960" s="177"/>
      <c r="P960" s="165"/>
    </row>
    <row r="961" spans="1:16">
      <c r="A961" s="166" t="s">
        <v>1335</v>
      </c>
      <c r="B961" s="167" t="s">
        <v>1334</v>
      </c>
      <c r="C961" s="168">
        <v>58.42</v>
      </c>
      <c r="D961" s="169">
        <v>9.7126000000000001</v>
      </c>
      <c r="E961" s="170">
        <v>14.3576</v>
      </c>
      <c r="F961" s="171">
        <v>1.2</v>
      </c>
      <c r="G961" s="172">
        <f t="shared" si="14"/>
        <v>17.229099999999999</v>
      </c>
      <c r="H961" s="173">
        <f>G961*'2-Calculator'!$G$23</f>
        <v>93467.867499999993</v>
      </c>
      <c r="I961" s="174" t="s">
        <v>13</v>
      </c>
      <c r="J961" s="174" t="s">
        <v>13</v>
      </c>
      <c r="K961" s="175" t="s">
        <v>1304</v>
      </c>
      <c r="L961" s="176" t="s">
        <v>1304</v>
      </c>
      <c r="M961" s="258"/>
      <c r="O961" s="177"/>
      <c r="P961" s="165"/>
    </row>
    <row r="962" spans="1:16">
      <c r="A962" s="166" t="s">
        <v>1336</v>
      </c>
      <c r="B962" s="167" t="s">
        <v>1334</v>
      </c>
      <c r="C962" s="168">
        <v>66.989999999999995</v>
      </c>
      <c r="D962" s="169">
        <v>11.8507</v>
      </c>
      <c r="E962" s="170">
        <v>17.5182</v>
      </c>
      <c r="F962" s="171">
        <v>1.2</v>
      </c>
      <c r="G962" s="172">
        <f t="shared" si="14"/>
        <v>21.021799999999999</v>
      </c>
      <c r="H962" s="173">
        <f>G962*'2-Calculator'!$G$23</f>
        <v>114043.265</v>
      </c>
      <c r="I962" s="174" t="s">
        <v>13</v>
      </c>
      <c r="J962" s="174" t="s">
        <v>13</v>
      </c>
      <c r="K962" s="175" t="s">
        <v>1304</v>
      </c>
      <c r="L962" s="176" t="s">
        <v>1304</v>
      </c>
      <c r="M962" s="258"/>
      <c r="O962" s="177"/>
      <c r="P962" s="165"/>
    </row>
    <row r="963" spans="1:16">
      <c r="A963" s="178" t="s">
        <v>1337</v>
      </c>
      <c r="B963" s="179" t="s">
        <v>1334</v>
      </c>
      <c r="C963" s="180">
        <v>80.64</v>
      </c>
      <c r="D963" s="181">
        <v>16.455300000000001</v>
      </c>
      <c r="E963" s="182">
        <v>24.3249</v>
      </c>
      <c r="F963" s="183">
        <v>1.2</v>
      </c>
      <c r="G963" s="182">
        <f t="shared" si="14"/>
        <v>29.189900000000002</v>
      </c>
      <c r="H963" s="184">
        <f>G963*'2-Calculator'!$G$23</f>
        <v>158355.20750000002</v>
      </c>
      <c r="I963" s="185" t="s">
        <v>13</v>
      </c>
      <c r="J963" s="185" t="s">
        <v>13</v>
      </c>
      <c r="K963" s="186" t="s">
        <v>1304</v>
      </c>
      <c r="L963" s="187" t="s">
        <v>1304</v>
      </c>
      <c r="M963" s="258"/>
      <c r="O963" s="177"/>
      <c r="P963" s="165"/>
    </row>
    <row r="964" spans="1:16">
      <c r="A964" s="188" t="s">
        <v>1338</v>
      </c>
      <c r="B964" s="189" t="s">
        <v>1339</v>
      </c>
      <c r="C964" s="190">
        <v>26.65</v>
      </c>
      <c r="D964" s="191">
        <v>4.6135999999999999</v>
      </c>
      <c r="E964" s="192">
        <v>6.82</v>
      </c>
      <c r="F964" s="193">
        <v>1.2</v>
      </c>
      <c r="G964" s="172">
        <f t="shared" si="14"/>
        <v>8.1839999999999993</v>
      </c>
      <c r="H964" s="173">
        <f>G964*'2-Calculator'!$G$23</f>
        <v>44398.2</v>
      </c>
      <c r="I964" s="194" t="s">
        <v>13</v>
      </c>
      <c r="J964" s="194" t="s">
        <v>13</v>
      </c>
      <c r="K964" s="195" t="s">
        <v>1304</v>
      </c>
      <c r="L964" s="196" t="s">
        <v>1304</v>
      </c>
      <c r="M964" s="258"/>
      <c r="O964" s="177"/>
      <c r="P964" s="165"/>
    </row>
    <row r="965" spans="1:16">
      <c r="A965" s="166" t="s">
        <v>1340</v>
      </c>
      <c r="B965" s="167" t="s">
        <v>1339</v>
      </c>
      <c r="C965" s="168">
        <v>46.66</v>
      </c>
      <c r="D965" s="169">
        <v>7.1932</v>
      </c>
      <c r="E965" s="170">
        <v>10.6333</v>
      </c>
      <c r="F965" s="171">
        <v>1.2</v>
      </c>
      <c r="G965" s="172">
        <f t="shared" si="14"/>
        <v>12.76</v>
      </c>
      <c r="H965" s="173">
        <f>G965*'2-Calculator'!$G$23</f>
        <v>69223</v>
      </c>
      <c r="I965" s="174" t="s">
        <v>13</v>
      </c>
      <c r="J965" s="174" t="s">
        <v>13</v>
      </c>
      <c r="K965" s="175" t="s">
        <v>1304</v>
      </c>
      <c r="L965" s="176" t="s">
        <v>1304</v>
      </c>
      <c r="M965" s="258"/>
      <c r="O965" s="177"/>
      <c r="P965" s="165"/>
    </row>
    <row r="966" spans="1:16">
      <c r="A966" s="166" t="s">
        <v>1341</v>
      </c>
      <c r="B966" s="167" t="s">
        <v>1339</v>
      </c>
      <c r="C966" s="168">
        <v>57.77</v>
      </c>
      <c r="D966" s="169">
        <v>9.4966000000000008</v>
      </c>
      <c r="E966" s="170">
        <v>14.0383</v>
      </c>
      <c r="F966" s="171">
        <v>1.2</v>
      </c>
      <c r="G966" s="172">
        <f t="shared" si="14"/>
        <v>16.846</v>
      </c>
      <c r="H966" s="173">
        <f>G966*'2-Calculator'!$G$23</f>
        <v>91389.55</v>
      </c>
      <c r="I966" s="174" t="s">
        <v>13</v>
      </c>
      <c r="J966" s="174" t="s">
        <v>13</v>
      </c>
      <c r="K966" s="175" t="s">
        <v>1304</v>
      </c>
      <c r="L966" s="176" t="s">
        <v>1304</v>
      </c>
      <c r="M966" s="258"/>
      <c r="O966" s="177"/>
      <c r="P966" s="165"/>
    </row>
    <row r="967" spans="1:16">
      <c r="A967" s="178" t="s">
        <v>1342</v>
      </c>
      <c r="B967" s="179" t="s">
        <v>1339</v>
      </c>
      <c r="C967" s="180">
        <v>68.33</v>
      </c>
      <c r="D967" s="181">
        <v>13.5402</v>
      </c>
      <c r="E967" s="182">
        <v>20.015699999999999</v>
      </c>
      <c r="F967" s="183">
        <v>1.2</v>
      </c>
      <c r="G967" s="182">
        <f t="shared" si="14"/>
        <v>24.018799999999999</v>
      </c>
      <c r="H967" s="184">
        <f>G967*'2-Calculator'!$G$23</f>
        <v>130301.98999999999</v>
      </c>
      <c r="I967" s="185" t="s">
        <v>13</v>
      </c>
      <c r="J967" s="185" t="s">
        <v>13</v>
      </c>
      <c r="K967" s="186" t="s">
        <v>1304</v>
      </c>
      <c r="L967" s="187" t="s">
        <v>1304</v>
      </c>
      <c r="M967" s="258"/>
      <c r="O967" s="177"/>
      <c r="P967" s="165"/>
    </row>
    <row r="968" spans="1:16">
      <c r="A968" s="188" t="s">
        <v>1343</v>
      </c>
      <c r="B968" s="189" t="s">
        <v>1344</v>
      </c>
      <c r="C968" s="190">
        <v>23.34</v>
      </c>
      <c r="D968" s="191">
        <v>2.879</v>
      </c>
      <c r="E968" s="192">
        <v>4.2558999999999996</v>
      </c>
      <c r="F968" s="193">
        <v>1.2</v>
      </c>
      <c r="G968" s="172">
        <f t="shared" si="14"/>
        <v>5.1071</v>
      </c>
      <c r="H968" s="173">
        <f>G968*'2-Calculator'!$G$23</f>
        <v>27706.017499999998</v>
      </c>
      <c r="I968" s="194" t="s">
        <v>13</v>
      </c>
      <c r="J968" s="194" t="s">
        <v>13</v>
      </c>
      <c r="K968" s="195" t="s">
        <v>1304</v>
      </c>
      <c r="L968" s="196" t="s">
        <v>1304</v>
      </c>
      <c r="M968" s="258"/>
      <c r="O968" s="177"/>
      <c r="P968" s="165"/>
    </row>
    <row r="969" spans="1:16">
      <c r="A969" s="166" t="s">
        <v>1345</v>
      </c>
      <c r="B969" s="167" t="s">
        <v>1344</v>
      </c>
      <c r="C969" s="168">
        <v>38.979999999999997</v>
      </c>
      <c r="D969" s="169">
        <v>5.4775999999999998</v>
      </c>
      <c r="E969" s="170">
        <v>8.0972000000000008</v>
      </c>
      <c r="F969" s="171">
        <v>1.2</v>
      </c>
      <c r="G969" s="172">
        <f t="shared" si="14"/>
        <v>9.7165999999999997</v>
      </c>
      <c r="H969" s="173">
        <f>G969*'2-Calculator'!$G$23</f>
        <v>52712.555</v>
      </c>
      <c r="I969" s="174" t="s">
        <v>13</v>
      </c>
      <c r="J969" s="174" t="s">
        <v>13</v>
      </c>
      <c r="K969" s="175" t="s">
        <v>1304</v>
      </c>
      <c r="L969" s="176" t="s">
        <v>1304</v>
      </c>
      <c r="M969" s="258"/>
      <c r="O969" s="177"/>
      <c r="P969" s="165"/>
    </row>
    <row r="970" spans="1:16">
      <c r="A970" s="166" t="s">
        <v>1346</v>
      </c>
      <c r="B970" s="167" t="s">
        <v>1344</v>
      </c>
      <c r="C970" s="168">
        <v>55.2</v>
      </c>
      <c r="D970" s="169">
        <v>8.1636000000000006</v>
      </c>
      <c r="E970" s="170">
        <v>12.0678</v>
      </c>
      <c r="F970" s="171">
        <v>1.2</v>
      </c>
      <c r="G970" s="172">
        <f t="shared" si="14"/>
        <v>14.481400000000001</v>
      </c>
      <c r="H970" s="173">
        <f>G970*'2-Calculator'!$G$23</f>
        <v>78561.595000000001</v>
      </c>
      <c r="I970" s="174" t="s">
        <v>13</v>
      </c>
      <c r="J970" s="174" t="s">
        <v>13</v>
      </c>
      <c r="K970" s="175" t="s">
        <v>1304</v>
      </c>
      <c r="L970" s="176" t="s">
        <v>1304</v>
      </c>
      <c r="M970" s="258"/>
      <c r="O970" s="177"/>
      <c r="P970" s="165"/>
    </row>
    <row r="971" spans="1:16">
      <c r="A971" s="178" t="s">
        <v>1347</v>
      </c>
      <c r="B971" s="179" t="s">
        <v>1344</v>
      </c>
      <c r="C971" s="180">
        <v>65.03</v>
      </c>
      <c r="D971" s="181">
        <v>11.8926</v>
      </c>
      <c r="E971" s="182">
        <v>17.580100000000002</v>
      </c>
      <c r="F971" s="183">
        <v>1.2</v>
      </c>
      <c r="G971" s="182">
        <f t="shared" si="14"/>
        <v>21.0961</v>
      </c>
      <c r="H971" s="184">
        <f>G971*'2-Calculator'!$G$23</f>
        <v>114446.3425</v>
      </c>
      <c r="I971" s="185" t="s">
        <v>13</v>
      </c>
      <c r="J971" s="185" t="s">
        <v>13</v>
      </c>
      <c r="K971" s="186" t="s">
        <v>1304</v>
      </c>
      <c r="L971" s="187" t="s">
        <v>1304</v>
      </c>
      <c r="M971" s="258"/>
      <c r="O971" s="177"/>
      <c r="P971" s="165"/>
    </row>
    <row r="972" spans="1:16">
      <c r="A972" s="188" t="s">
        <v>1348</v>
      </c>
      <c r="B972" s="189" t="s">
        <v>1349</v>
      </c>
      <c r="C972" s="190">
        <v>26.07</v>
      </c>
      <c r="D972" s="191">
        <v>4.0068000000000001</v>
      </c>
      <c r="E972" s="192">
        <v>5.923</v>
      </c>
      <c r="F972" s="193">
        <v>1.2</v>
      </c>
      <c r="G972" s="172">
        <f t="shared" si="14"/>
        <v>7.1075999999999997</v>
      </c>
      <c r="H972" s="173">
        <f>G972*'2-Calculator'!$G$23</f>
        <v>38558.729999999996</v>
      </c>
      <c r="I972" s="194" t="s">
        <v>13</v>
      </c>
      <c r="J972" s="194" t="s">
        <v>13</v>
      </c>
      <c r="K972" s="195" t="s">
        <v>1304</v>
      </c>
      <c r="L972" s="196" t="s">
        <v>1304</v>
      </c>
      <c r="M972" s="258"/>
      <c r="O972" s="177"/>
      <c r="P972" s="165"/>
    </row>
    <row r="973" spans="1:16">
      <c r="A973" s="166" t="s">
        <v>1350</v>
      </c>
      <c r="B973" s="167" t="s">
        <v>1349</v>
      </c>
      <c r="C973" s="168">
        <v>37.119999999999997</v>
      </c>
      <c r="D973" s="169">
        <v>5.3197000000000001</v>
      </c>
      <c r="E973" s="170">
        <v>7.8638000000000003</v>
      </c>
      <c r="F973" s="171">
        <v>1.2</v>
      </c>
      <c r="G973" s="172">
        <f t="shared" si="14"/>
        <v>9.4366000000000003</v>
      </c>
      <c r="H973" s="173">
        <f>G973*'2-Calculator'!$G$23</f>
        <v>51193.555</v>
      </c>
      <c r="I973" s="174" t="s">
        <v>13</v>
      </c>
      <c r="J973" s="174" t="s">
        <v>13</v>
      </c>
      <c r="K973" s="175" t="s">
        <v>1304</v>
      </c>
      <c r="L973" s="176" t="s">
        <v>1304</v>
      </c>
      <c r="M973" s="258"/>
      <c r="O973" s="177"/>
      <c r="P973" s="165"/>
    </row>
    <row r="974" spans="1:16">
      <c r="A974" s="166" t="s">
        <v>1351</v>
      </c>
      <c r="B974" s="167" t="s">
        <v>1349</v>
      </c>
      <c r="C974" s="168">
        <v>46.08</v>
      </c>
      <c r="D974" s="169">
        <v>7.0068999999999999</v>
      </c>
      <c r="E974" s="170">
        <v>10.357900000000001</v>
      </c>
      <c r="F974" s="171">
        <v>1.2</v>
      </c>
      <c r="G974" s="172">
        <f t="shared" si="14"/>
        <v>12.429500000000001</v>
      </c>
      <c r="H974" s="173">
        <f>G974*'2-Calculator'!$G$23</f>
        <v>67430.037500000006</v>
      </c>
      <c r="I974" s="174" t="s">
        <v>13</v>
      </c>
      <c r="J974" s="174" t="s">
        <v>13</v>
      </c>
      <c r="K974" s="175" t="s">
        <v>1304</v>
      </c>
      <c r="L974" s="176" t="s">
        <v>1304</v>
      </c>
      <c r="M974" s="258"/>
      <c r="O974" s="177"/>
      <c r="P974" s="165"/>
    </row>
    <row r="975" spans="1:16">
      <c r="A975" s="178" t="s">
        <v>1352</v>
      </c>
      <c r="B975" s="179" t="s">
        <v>1349</v>
      </c>
      <c r="C975" s="180">
        <v>53.52</v>
      </c>
      <c r="D975" s="181">
        <v>10.3035</v>
      </c>
      <c r="E975" s="182">
        <v>15.2311</v>
      </c>
      <c r="F975" s="183">
        <v>1.2</v>
      </c>
      <c r="G975" s="182">
        <f t="shared" si="14"/>
        <v>18.2773</v>
      </c>
      <c r="H975" s="184">
        <f>G975*'2-Calculator'!$G$23</f>
        <v>99154.352500000008</v>
      </c>
      <c r="I975" s="185" t="s">
        <v>13</v>
      </c>
      <c r="J975" s="185" t="s">
        <v>13</v>
      </c>
      <c r="K975" s="186" t="s">
        <v>1304</v>
      </c>
      <c r="L975" s="187" t="s">
        <v>1304</v>
      </c>
      <c r="M975" s="258"/>
      <c r="O975" s="177"/>
      <c r="P975" s="165"/>
    </row>
    <row r="976" spans="1:16">
      <c r="A976" s="188" t="s">
        <v>1353</v>
      </c>
      <c r="B976" s="189" t="s">
        <v>1354</v>
      </c>
      <c r="C976" s="190">
        <v>19.71</v>
      </c>
      <c r="D976" s="191">
        <v>2.4380000000000002</v>
      </c>
      <c r="E976" s="192">
        <v>3.6040000000000001</v>
      </c>
      <c r="F976" s="193">
        <v>1.2</v>
      </c>
      <c r="G976" s="172">
        <f t="shared" si="14"/>
        <v>4.3247999999999998</v>
      </c>
      <c r="H976" s="173">
        <f>G976*'2-Calculator'!$G$23</f>
        <v>23462.039999999997</v>
      </c>
      <c r="I976" s="194" t="s">
        <v>13</v>
      </c>
      <c r="J976" s="194" t="s">
        <v>13</v>
      </c>
      <c r="K976" s="195" t="s">
        <v>1304</v>
      </c>
      <c r="L976" s="196" t="s">
        <v>1304</v>
      </c>
      <c r="M976" s="258"/>
      <c r="O976" s="177"/>
      <c r="P976" s="165"/>
    </row>
    <row r="977" spans="1:16">
      <c r="A977" s="166" t="s">
        <v>1355</v>
      </c>
      <c r="B977" s="167" t="s">
        <v>1354</v>
      </c>
      <c r="C977" s="168">
        <v>29.14</v>
      </c>
      <c r="D977" s="169">
        <v>3.9565999999999999</v>
      </c>
      <c r="E977" s="170">
        <v>5.8487999999999998</v>
      </c>
      <c r="F977" s="171">
        <v>1.2</v>
      </c>
      <c r="G977" s="172">
        <f t="shared" si="14"/>
        <v>7.0186000000000002</v>
      </c>
      <c r="H977" s="173">
        <f>G977*'2-Calculator'!$G$23</f>
        <v>38075.904999999999</v>
      </c>
      <c r="I977" s="174" t="s">
        <v>13</v>
      </c>
      <c r="J977" s="174" t="s">
        <v>13</v>
      </c>
      <c r="K977" s="175" t="s">
        <v>1304</v>
      </c>
      <c r="L977" s="176" t="s">
        <v>1304</v>
      </c>
      <c r="M977" s="258"/>
      <c r="O977" s="177"/>
      <c r="P977" s="165"/>
    </row>
    <row r="978" spans="1:16">
      <c r="A978" s="166" t="s">
        <v>1356</v>
      </c>
      <c r="B978" s="167" t="s">
        <v>1354</v>
      </c>
      <c r="C978" s="168">
        <v>40.4</v>
      </c>
      <c r="D978" s="169">
        <v>5.7596999999999996</v>
      </c>
      <c r="E978" s="170">
        <v>8.5142000000000007</v>
      </c>
      <c r="F978" s="171">
        <v>1.2</v>
      </c>
      <c r="G978" s="172">
        <f t="shared" si="14"/>
        <v>10.217000000000001</v>
      </c>
      <c r="H978" s="173">
        <f>G978*'2-Calculator'!$G$23</f>
        <v>55427.225000000006</v>
      </c>
      <c r="I978" s="174" t="s">
        <v>13</v>
      </c>
      <c r="J978" s="174" t="s">
        <v>13</v>
      </c>
      <c r="K978" s="175" t="s">
        <v>1304</v>
      </c>
      <c r="L978" s="176" t="s">
        <v>1304</v>
      </c>
      <c r="M978" s="258"/>
      <c r="O978" s="177"/>
      <c r="P978" s="165"/>
    </row>
    <row r="979" spans="1:16">
      <c r="A979" s="178" t="s">
        <v>1357</v>
      </c>
      <c r="B979" s="179" t="s">
        <v>1354</v>
      </c>
      <c r="C979" s="180">
        <v>51.23</v>
      </c>
      <c r="D979" s="181">
        <v>9.5470000000000006</v>
      </c>
      <c r="E979" s="182">
        <v>14.1128</v>
      </c>
      <c r="F979" s="183">
        <v>1.2</v>
      </c>
      <c r="G979" s="182">
        <f t="shared" si="14"/>
        <v>16.935400000000001</v>
      </c>
      <c r="H979" s="184">
        <f>G979*'2-Calculator'!$G$23</f>
        <v>91874.545000000013</v>
      </c>
      <c r="I979" s="185" t="s">
        <v>13</v>
      </c>
      <c r="J979" s="185" t="s">
        <v>13</v>
      </c>
      <c r="K979" s="186" t="s">
        <v>1304</v>
      </c>
      <c r="L979" s="187" t="s">
        <v>1304</v>
      </c>
      <c r="M979" s="258"/>
      <c r="O979" s="177"/>
      <c r="P979" s="165"/>
    </row>
    <row r="980" spans="1:16">
      <c r="A980" s="188" t="s">
        <v>1358</v>
      </c>
      <c r="B980" s="189" t="s">
        <v>1359</v>
      </c>
      <c r="C980" s="190">
        <v>18.62</v>
      </c>
      <c r="D980" s="191">
        <v>1.3616999999999999</v>
      </c>
      <c r="E980" s="192">
        <v>2.0129000000000001</v>
      </c>
      <c r="F980" s="193">
        <v>1.2</v>
      </c>
      <c r="G980" s="172">
        <f t="shared" si="14"/>
        <v>2.4155000000000002</v>
      </c>
      <c r="H980" s="173">
        <f>G980*'2-Calculator'!$G$23</f>
        <v>13104.087500000001</v>
      </c>
      <c r="I980" s="194" t="s">
        <v>13</v>
      </c>
      <c r="J980" s="194" t="s">
        <v>13</v>
      </c>
      <c r="K980" s="195" t="s">
        <v>1304</v>
      </c>
      <c r="L980" s="196" t="s">
        <v>1304</v>
      </c>
      <c r="M980" s="258"/>
      <c r="O980" s="177"/>
      <c r="P980" s="165"/>
    </row>
    <row r="981" spans="1:16">
      <c r="A981" s="166" t="s">
        <v>1360</v>
      </c>
      <c r="B981" s="167" t="s">
        <v>1359</v>
      </c>
      <c r="C981" s="168">
        <v>20.69</v>
      </c>
      <c r="D981" s="169">
        <v>4.1115000000000004</v>
      </c>
      <c r="E981" s="170">
        <v>6.0777999999999999</v>
      </c>
      <c r="F981" s="171">
        <v>1.2</v>
      </c>
      <c r="G981" s="172">
        <f t="shared" ref="G981:G1044" si="15">ROUND(E981*F981,4)</f>
        <v>7.2934000000000001</v>
      </c>
      <c r="H981" s="173">
        <f>G981*'2-Calculator'!$G$23</f>
        <v>39566.695</v>
      </c>
      <c r="I981" s="174" t="s">
        <v>13</v>
      </c>
      <c r="J981" s="174" t="s">
        <v>13</v>
      </c>
      <c r="K981" s="175" t="s">
        <v>1304</v>
      </c>
      <c r="L981" s="176" t="s">
        <v>1304</v>
      </c>
      <c r="M981" s="258"/>
      <c r="O981" s="177"/>
      <c r="P981" s="165"/>
    </row>
    <row r="982" spans="1:16">
      <c r="A982" s="166" t="s">
        <v>1361</v>
      </c>
      <c r="B982" s="167" t="s">
        <v>1359</v>
      </c>
      <c r="C982" s="168">
        <v>35.79</v>
      </c>
      <c r="D982" s="169">
        <v>6.6664000000000003</v>
      </c>
      <c r="E982" s="170">
        <v>9.8545999999999996</v>
      </c>
      <c r="F982" s="171">
        <v>1.2</v>
      </c>
      <c r="G982" s="172">
        <f t="shared" si="15"/>
        <v>11.8255</v>
      </c>
      <c r="H982" s="173">
        <f>G982*'2-Calculator'!$G$23</f>
        <v>64153.337500000001</v>
      </c>
      <c r="I982" s="174" t="s">
        <v>13</v>
      </c>
      <c r="J982" s="174" t="s">
        <v>13</v>
      </c>
      <c r="K982" s="175" t="s">
        <v>1304</v>
      </c>
      <c r="L982" s="176" t="s">
        <v>1304</v>
      </c>
      <c r="M982" s="258"/>
      <c r="O982" s="177"/>
      <c r="P982" s="165"/>
    </row>
    <row r="983" spans="1:16">
      <c r="A983" s="178" t="s">
        <v>1362</v>
      </c>
      <c r="B983" s="179" t="s">
        <v>1359</v>
      </c>
      <c r="C983" s="180">
        <v>67.39</v>
      </c>
      <c r="D983" s="181">
        <v>14.617100000000001</v>
      </c>
      <c r="E983" s="182">
        <v>21.607600000000001</v>
      </c>
      <c r="F983" s="183">
        <v>1.2</v>
      </c>
      <c r="G983" s="182">
        <f t="shared" si="15"/>
        <v>25.929099999999998</v>
      </c>
      <c r="H983" s="184">
        <f>G983*'2-Calculator'!$G$23</f>
        <v>140665.36749999999</v>
      </c>
      <c r="I983" s="185" t="s">
        <v>13</v>
      </c>
      <c r="J983" s="185" t="s">
        <v>13</v>
      </c>
      <c r="K983" s="186" t="s">
        <v>1304</v>
      </c>
      <c r="L983" s="187" t="s">
        <v>1304</v>
      </c>
      <c r="M983" s="258"/>
      <c r="O983" s="177"/>
      <c r="P983" s="165"/>
    </row>
    <row r="984" spans="1:16">
      <c r="A984" s="188" t="s">
        <v>1363</v>
      </c>
      <c r="B984" s="189" t="s">
        <v>1364</v>
      </c>
      <c r="C984" s="190">
        <v>14.34</v>
      </c>
      <c r="D984" s="191">
        <v>1.6858</v>
      </c>
      <c r="E984" s="192">
        <v>2.492</v>
      </c>
      <c r="F984" s="193">
        <v>1.2</v>
      </c>
      <c r="G984" s="172">
        <f t="shared" si="15"/>
        <v>2.9904000000000002</v>
      </c>
      <c r="H984" s="173">
        <f>G984*'2-Calculator'!$G$23</f>
        <v>16222.92</v>
      </c>
      <c r="I984" s="194" t="s">
        <v>13</v>
      </c>
      <c r="J984" s="194" t="s">
        <v>13</v>
      </c>
      <c r="K984" s="195" t="s">
        <v>1304</v>
      </c>
      <c r="L984" s="196" t="s">
        <v>1304</v>
      </c>
      <c r="M984" s="258"/>
      <c r="O984" s="177"/>
      <c r="P984" s="165"/>
    </row>
    <row r="985" spans="1:16">
      <c r="A985" s="166" t="s">
        <v>1365</v>
      </c>
      <c r="B985" s="167" t="s">
        <v>1364</v>
      </c>
      <c r="C985" s="168">
        <v>21.53</v>
      </c>
      <c r="D985" s="169">
        <v>2.9676</v>
      </c>
      <c r="E985" s="170">
        <v>4.3868</v>
      </c>
      <c r="F985" s="171">
        <v>1.2</v>
      </c>
      <c r="G985" s="172">
        <f t="shared" si="15"/>
        <v>5.2641999999999998</v>
      </c>
      <c r="H985" s="173">
        <f>G985*'2-Calculator'!$G$23</f>
        <v>28558.285</v>
      </c>
      <c r="I985" s="174" t="s">
        <v>13</v>
      </c>
      <c r="J985" s="174" t="s">
        <v>13</v>
      </c>
      <c r="K985" s="175" t="s">
        <v>1304</v>
      </c>
      <c r="L985" s="176" t="s">
        <v>1304</v>
      </c>
      <c r="M985" s="258"/>
      <c r="O985" s="177"/>
      <c r="P985" s="165"/>
    </row>
    <row r="986" spans="1:16">
      <c r="A986" s="166" t="s">
        <v>1366</v>
      </c>
      <c r="B986" s="167" t="s">
        <v>1364</v>
      </c>
      <c r="C986" s="168">
        <v>32.89</v>
      </c>
      <c r="D986" s="169">
        <v>4.9583000000000004</v>
      </c>
      <c r="E986" s="170">
        <v>7.3296000000000001</v>
      </c>
      <c r="F986" s="171">
        <v>1.2</v>
      </c>
      <c r="G986" s="172">
        <f t="shared" si="15"/>
        <v>8.7955000000000005</v>
      </c>
      <c r="H986" s="173">
        <f>G986*'2-Calculator'!$G$23</f>
        <v>47715.587500000001</v>
      </c>
      <c r="I986" s="174" t="s">
        <v>13</v>
      </c>
      <c r="J986" s="174" t="s">
        <v>13</v>
      </c>
      <c r="K986" s="175" t="s">
        <v>1304</v>
      </c>
      <c r="L986" s="176" t="s">
        <v>1304</v>
      </c>
      <c r="M986" s="258"/>
      <c r="O986" s="177"/>
      <c r="P986" s="165"/>
    </row>
    <row r="987" spans="1:16">
      <c r="A987" s="178" t="s">
        <v>1367</v>
      </c>
      <c r="B987" s="179" t="s">
        <v>1364</v>
      </c>
      <c r="C987" s="180">
        <v>40.67</v>
      </c>
      <c r="D987" s="181">
        <v>8.4604999999999997</v>
      </c>
      <c r="E987" s="182">
        <v>12.5067</v>
      </c>
      <c r="F987" s="183">
        <v>1.2</v>
      </c>
      <c r="G987" s="182">
        <f t="shared" si="15"/>
        <v>15.007999999999999</v>
      </c>
      <c r="H987" s="184">
        <f>G987*'2-Calculator'!$G$23</f>
        <v>81418.399999999994</v>
      </c>
      <c r="I987" s="185" t="s">
        <v>13</v>
      </c>
      <c r="J987" s="185" t="s">
        <v>13</v>
      </c>
      <c r="K987" s="186" t="s">
        <v>1304</v>
      </c>
      <c r="L987" s="187" t="s">
        <v>1304</v>
      </c>
      <c r="M987" s="258"/>
      <c r="O987" s="177"/>
      <c r="P987" s="165"/>
    </row>
    <row r="988" spans="1:16">
      <c r="A988" s="188" t="s">
        <v>1368</v>
      </c>
      <c r="B988" s="189" t="s">
        <v>1369</v>
      </c>
      <c r="C988" s="190">
        <v>19.010000000000002</v>
      </c>
      <c r="D988" s="191">
        <v>2.5634000000000001</v>
      </c>
      <c r="E988" s="192">
        <v>3.7892999999999999</v>
      </c>
      <c r="F988" s="193">
        <v>1.2</v>
      </c>
      <c r="G988" s="172">
        <f t="shared" si="15"/>
        <v>4.5472000000000001</v>
      </c>
      <c r="H988" s="173">
        <f>G988*'2-Calculator'!$G$23</f>
        <v>24668.560000000001</v>
      </c>
      <c r="I988" s="194" t="s">
        <v>13</v>
      </c>
      <c r="J988" s="194" t="s">
        <v>13</v>
      </c>
      <c r="K988" s="195" t="s">
        <v>1304</v>
      </c>
      <c r="L988" s="196" t="s">
        <v>1304</v>
      </c>
      <c r="M988" s="258"/>
      <c r="O988" s="177"/>
      <c r="P988" s="165"/>
    </row>
    <row r="989" spans="1:16">
      <c r="A989" s="166" t="s">
        <v>1370</v>
      </c>
      <c r="B989" s="167" t="s">
        <v>1369</v>
      </c>
      <c r="C989" s="168">
        <v>26.01</v>
      </c>
      <c r="D989" s="169">
        <v>3.5667</v>
      </c>
      <c r="E989" s="170">
        <v>5.2724000000000002</v>
      </c>
      <c r="F989" s="171">
        <v>1.2</v>
      </c>
      <c r="G989" s="172">
        <f t="shared" si="15"/>
        <v>6.3269000000000002</v>
      </c>
      <c r="H989" s="173">
        <f>G989*'2-Calculator'!$G$23</f>
        <v>34323.432500000003</v>
      </c>
      <c r="I989" s="174" t="s">
        <v>13</v>
      </c>
      <c r="J989" s="174" t="s">
        <v>13</v>
      </c>
      <c r="K989" s="175" t="s">
        <v>1304</v>
      </c>
      <c r="L989" s="176" t="s">
        <v>1304</v>
      </c>
      <c r="M989" s="258"/>
      <c r="O989" s="177"/>
      <c r="P989" s="165"/>
    </row>
    <row r="990" spans="1:16">
      <c r="A990" s="166" t="s">
        <v>1371</v>
      </c>
      <c r="B990" s="167" t="s">
        <v>1369</v>
      </c>
      <c r="C990" s="168">
        <v>33.32</v>
      </c>
      <c r="D990" s="169">
        <v>4.8829000000000002</v>
      </c>
      <c r="E990" s="170">
        <v>7.2180999999999997</v>
      </c>
      <c r="F990" s="171">
        <v>1.2</v>
      </c>
      <c r="G990" s="172">
        <f t="shared" si="15"/>
        <v>8.6616999999999997</v>
      </c>
      <c r="H990" s="173">
        <f>G990*'2-Calculator'!$G$23</f>
        <v>46989.722499999996</v>
      </c>
      <c r="I990" s="174" t="s">
        <v>13</v>
      </c>
      <c r="J990" s="174" t="s">
        <v>13</v>
      </c>
      <c r="K990" s="175" t="s">
        <v>1304</v>
      </c>
      <c r="L990" s="176" t="s">
        <v>1304</v>
      </c>
      <c r="M990" s="258"/>
      <c r="O990" s="177"/>
      <c r="P990" s="165"/>
    </row>
    <row r="991" spans="1:16">
      <c r="A991" s="178" t="s">
        <v>1372</v>
      </c>
      <c r="B991" s="179" t="s">
        <v>1369</v>
      </c>
      <c r="C991" s="180">
        <v>37.76</v>
      </c>
      <c r="D991" s="181">
        <v>7.0346000000000002</v>
      </c>
      <c r="E991" s="182">
        <v>10.3988</v>
      </c>
      <c r="F991" s="183">
        <v>1.2</v>
      </c>
      <c r="G991" s="182">
        <f t="shared" si="15"/>
        <v>12.4786</v>
      </c>
      <c r="H991" s="184">
        <f>G991*'2-Calculator'!$G$23</f>
        <v>67696.404999999999</v>
      </c>
      <c r="I991" s="185" t="s">
        <v>13</v>
      </c>
      <c r="J991" s="185" t="s">
        <v>13</v>
      </c>
      <c r="K991" s="186" t="s">
        <v>1304</v>
      </c>
      <c r="L991" s="187" t="s">
        <v>1304</v>
      </c>
      <c r="M991" s="258"/>
      <c r="O991" s="177"/>
      <c r="P991" s="165"/>
    </row>
    <row r="992" spans="1:16">
      <c r="A992" s="188" t="s">
        <v>1373</v>
      </c>
      <c r="B992" s="189" t="s">
        <v>1374</v>
      </c>
      <c r="C992" s="190">
        <v>14.96</v>
      </c>
      <c r="D992" s="191">
        <v>1.8865000000000001</v>
      </c>
      <c r="E992" s="192">
        <v>2.7887</v>
      </c>
      <c r="F992" s="193">
        <v>1.2</v>
      </c>
      <c r="G992" s="172">
        <f t="shared" si="15"/>
        <v>3.3464</v>
      </c>
      <c r="H992" s="173">
        <f>G992*'2-Calculator'!$G$23</f>
        <v>18154.22</v>
      </c>
      <c r="I992" s="194" t="s">
        <v>13</v>
      </c>
      <c r="J992" s="194" t="s">
        <v>13</v>
      </c>
      <c r="K992" s="195" t="s">
        <v>1304</v>
      </c>
      <c r="L992" s="196" t="s">
        <v>1304</v>
      </c>
      <c r="M992" s="258"/>
      <c r="O992" s="177"/>
      <c r="P992" s="165"/>
    </row>
    <row r="993" spans="1:16">
      <c r="A993" s="166" t="s">
        <v>1375</v>
      </c>
      <c r="B993" s="167" t="s">
        <v>1374</v>
      </c>
      <c r="C993" s="168">
        <v>22.6</v>
      </c>
      <c r="D993" s="169">
        <v>3.1257999999999999</v>
      </c>
      <c r="E993" s="170">
        <v>4.6207000000000003</v>
      </c>
      <c r="F993" s="171">
        <v>1.2</v>
      </c>
      <c r="G993" s="172">
        <f t="shared" si="15"/>
        <v>5.5448000000000004</v>
      </c>
      <c r="H993" s="173">
        <f>G993*'2-Calculator'!$G$23</f>
        <v>30080.54</v>
      </c>
      <c r="I993" s="174" t="s">
        <v>13</v>
      </c>
      <c r="J993" s="174" t="s">
        <v>13</v>
      </c>
      <c r="K993" s="175" t="s">
        <v>1304</v>
      </c>
      <c r="L993" s="176" t="s">
        <v>1304</v>
      </c>
      <c r="M993" s="258"/>
      <c r="O993" s="177"/>
      <c r="P993" s="165"/>
    </row>
    <row r="994" spans="1:16">
      <c r="A994" s="166" t="s">
        <v>1376</v>
      </c>
      <c r="B994" s="167" t="s">
        <v>1374</v>
      </c>
      <c r="C994" s="168">
        <v>30.94</v>
      </c>
      <c r="D994" s="169">
        <v>4.5189000000000004</v>
      </c>
      <c r="E994" s="170">
        <v>6.68</v>
      </c>
      <c r="F994" s="171">
        <v>1.2</v>
      </c>
      <c r="G994" s="172">
        <f t="shared" si="15"/>
        <v>8.016</v>
      </c>
      <c r="H994" s="173">
        <f>G994*'2-Calculator'!$G$23</f>
        <v>43486.8</v>
      </c>
      <c r="I994" s="174" t="s">
        <v>13</v>
      </c>
      <c r="J994" s="174" t="s">
        <v>13</v>
      </c>
      <c r="K994" s="175" t="s">
        <v>1304</v>
      </c>
      <c r="L994" s="176" t="s">
        <v>1304</v>
      </c>
      <c r="M994" s="258"/>
      <c r="O994" s="177"/>
      <c r="P994" s="165"/>
    </row>
    <row r="995" spans="1:16">
      <c r="A995" s="178" t="s">
        <v>1377</v>
      </c>
      <c r="B995" s="179" t="s">
        <v>1374</v>
      </c>
      <c r="C995" s="180">
        <v>37.47</v>
      </c>
      <c r="D995" s="181">
        <v>5.5829000000000004</v>
      </c>
      <c r="E995" s="182">
        <v>8.2529000000000003</v>
      </c>
      <c r="F995" s="183">
        <v>1.2</v>
      </c>
      <c r="G995" s="182">
        <f t="shared" si="15"/>
        <v>9.9034999999999993</v>
      </c>
      <c r="H995" s="184">
        <f>G995*'2-Calculator'!$G$23</f>
        <v>53726.487499999996</v>
      </c>
      <c r="I995" s="185" t="s">
        <v>13</v>
      </c>
      <c r="J995" s="185" t="s">
        <v>13</v>
      </c>
      <c r="K995" s="186" t="s">
        <v>1304</v>
      </c>
      <c r="L995" s="187" t="s">
        <v>1304</v>
      </c>
      <c r="M995" s="258"/>
      <c r="O995" s="177"/>
      <c r="P995" s="165"/>
    </row>
    <row r="996" spans="1:16">
      <c r="A996" s="188" t="s">
        <v>1378</v>
      </c>
      <c r="B996" s="189" t="s">
        <v>1379</v>
      </c>
      <c r="C996" s="190">
        <v>12.17</v>
      </c>
      <c r="D996" s="191">
        <v>1.2277</v>
      </c>
      <c r="E996" s="192">
        <v>1.8148</v>
      </c>
      <c r="F996" s="193">
        <v>1.2</v>
      </c>
      <c r="G996" s="172">
        <f t="shared" si="15"/>
        <v>2.1778</v>
      </c>
      <c r="H996" s="173">
        <f>G996*'2-Calculator'!$G$23</f>
        <v>11814.565000000001</v>
      </c>
      <c r="I996" s="194" t="s">
        <v>13</v>
      </c>
      <c r="J996" s="194" t="s">
        <v>13</v>
      </c>
      <c r="K996" s="195" t="s">
        <v>1304</v>
      </c>
      <c r="L996" s="196" t="s">
        <v>1304</v>
      </c>
      <c r="M996" s="258"/>
      <c r="O996" s="177"/>
      <c r="P996" s="165"/>
    </row>
    <row r="997" spans="1:16">
      <c r="A997" s="166" t="s">
        <v>1380</v>
      </c>
      <c r="B997" s="167" t="s">
        <v>1379</v>
      </c>
      <c r="C997" s="168">
        <v>19.27</v>
      </c>
      <c r="D997" s="169">
        <v>2.3847</v>
      </c>
      <c r="E997" s="170">
        <v>3.5251999999999999</v>
      </c>
      <c r="F997" s="171">
        <v>1.2</v>
      </c>
      <c r="G997" s="172">
        <f t="shared" si="15"/>
        <v>4.2302</v>
      </c>
      <c r="H997" s="173">
        <f>G997*'2-Calculator'!$G$23</f>
        <v>22948.834999999999</v>
      </c>
      <c r="I997" s="174" t="s">
        <v>13</v>
      </c>
      <c r="J997" s="174" t="s">
        <v>13</v>
      </c>
      <c r="K997" s="175" t="s">
        <v>1304</v>
      </c>
      <c r="L997" s="176" t="s">
        <v>1304</v>
      </c>
      <c r="M997" s="258"/>
      <c r="O997" s="177"/>
      <c r="P997" s="165"/>
    </row>
    <row r="998" spans="1:16">
      <c r="A998" s="166" t="s">
        <v>1381</v>
      </c>
      <c r="B998" s="167" t="s">
        <v>1379</v>
      </c>
      <c r="C998" s="168">
        <v>29.73</v>
      </c>
      <c r="D998" s="169">
        <v>4.0317999999999996</v>
      </c>
      <c r="E998" s="170">
        <v>5.96</v>
      </c>
      <c r="F998" s="171">
        <v>1.2</v>
      </c>
      <c r="G998" s="172">
        <f t="shared" si="15"/>
        <v>7.1520000000000001</v>
      </c>
      <c r="H998" s="173">
        <f>G998*'2-Calculator'!$G$23</f>
        <v>38799.599999999999</v>
      </c>
      <c r="I998" s="174" t="s">
        <v>13</v>
      </c>
      <c r="J998" s="174" t="s">
        <v>13</v>
      </c>
      <c r="K998" s="175" t="s">
        <v>1304</v>
      </c>
      <c r="L998" s="176" t="s">
        <v>1304</v>
      </c>
      <c r="M998" s="258"/>
      <c r="O998" s="177"/>
      <c r="P998" s="165"/>
    </row>
    <row r="999" spans="1:16">
      <c r="A999" s="178" t="s">
        <v>1382</v>
      </c>
      <c r="B999" s="179" t="s">
        <v>1379</v>
      </c>
      <c r="C999" s="180">
        <v>35.26</v>
      </c>
      <c r="D999" s="181">
        <v>6.5067000000000004</v>
      </c>
      <c r="E999" s="182">
        <v>9.6184999999999992</v>
      </c>
      <c r="F999" s="183">
        <v>1.2</v>
      </c>
      <c r="G999" s="182">
        <f t="shared" si="15"/>
        <v>11.542199999999999</v>
      </c>
      <c r="H999" s="184">
        <f>G999*'2-Calculator'!$G$23</f>
        <v>62616.434999999998</v>
      </c>
      <c r="I999" s="185" t="s">
        <v>13</v>
      </c>
      <c r="J999" s="185" t="s">
        <v>13</v>
      </c>
      <c r="K999" s="186" t="s">
        <v>1304</v>
      </c>
      <c r="L999" s="187" t="s">
        <v>1304</v>
      </c>
      <c r="M999" s="258"/>
      <c r="O999" s="177"/>
      <c r="P999" s="165"/>
    </row>
    <row r="1000" spans="1:16">
      <c r="A1000" s="188" t="s">
        <v>1383</v>
      </c>
      <c r="B1000" s="189" t="s">
        <v>1384</v>
      </c>
      <c r="C1000" s="190">
        <v>8.2100000000000009</v>
      </c>
      <c r="D1000" s="191">
        <v>0.67</v>
      </c>
      <c r="E1000" s="192">
        <v>0.99039999999999995</v>
      </c>
      <c r="F1000" s="193">
        <v>1.2</v>
      </c>
      <c r="G1000" s="172">
        <f t="shared" si="15"/>
        <v>1.1884999999999999</v>
      </c>
      <c r="H1000" s="173">
        <f>G1000*'2-Calculator'!$G$23</f>
        <v>6447.6124999999993</v>
      </c>
      <c r="I1000" s="194" t="s">
        <v>13</v>
      </c>
      <c r="J1000" s="194" t="s">
        <v>13</v>
      </c>
      <c r="K1000" s="195" t="s">
        <v>1304</v>
      </c>
      <c r="L1000" s="196" t="s">
        <v>1304</v>
      </c>
      <c r="M1000" s="258"/>
      <c r="O1000" s="177"/>
      <c r="P1000" s="165"/>
    </row>
    <row r="1001" spans="1:16">
      <c r="A1001" s="166" t="s">
        <v>1385</v>
      </c>
      <c r="B1001" s="167" t="s">
        <v>1384</v>
      </c>
      <c r="C1001" s="168">
        <v>15.26</v>
      </c>
      <c r="D1001" s="169">
        <v>1.7934000000000001</v>
      </c>
      <c r="E1001" s="170">
        <v>2.6511</v>
      </c>
      <c r="F1001" s="171">
        <v>1.2</v>
      </c>
      <c r="G1001" s="172">
        <f t="shared" si="15"/>
        <v>3.1812999999999998</v>
      </c>
      <c r="H1001" s="173">
        <f>G1001*'2-Calculator'!$G$23</f>
        <v>17258.552499999998</v>
      </c>
      <c r="I1001" s="174" t="s">
        <v>13</v>
      </c>
      <c r="J1001" s="174" t="s">
        <v>13</v>
      </c>
      <c r="K1001" s="175" t="s">
        <v>1304</v>
      </c>
      <c r="L1001" s="176" t="s">
        <v>1304</v>
      </c>
      <c r="M1001" s="258"/>
      <c r="O1001" s="177"/>
      <c r="P1001" s="165"/>
    </row>
    <row r="1002" spans="1:16">
      <c r="A1002" s="166" t="s">
        <v>1386</v>
      </c>
      <c r="B1002" s="167" t="s">
        <v>1384</v>
      </c>
      <c r="C1002" s="168">
        <v>24.83</v>
      </c>
      <c r="D1002" s="169">
        <v>3.4546999999999999</v>
      </c>
      <c r="E1002" s="170">
        <v>5.1069000000000004</v>
      </c>
      <c r="F1002" s="171">
        <v>1.2</v>
      </c>
      <c r="G1002" s="172">
        <f t="shared" si="15"/>
        <v>6.1283000000000003</v>
      </c>
      <c r="H1002" s="173">
        <f>G1002*'2-Calculator'!$G$23</f>
        <v>33246.027500000004</v>
      </c>
      <c r="I1002" s="174" t="s">
        <v>13</v>
      </c>
      <c r="J1002" s="174" t="s">
        <v>13</v>
      </c>
      <c r="K1002" s="175" t="s">
        <v>1304</v>
      </c>
      <c r="L1002" s="176" t="s">
        <v>1304</v>
      </c>
      <c r="M1002" s="258"/>
      <c r="O1002" s="177"/>
      <c r="P1002" s="165"/>
    </row>
    <row r="1003" spans="1:16">
      <c r="A1003" s="178" t="s">
        <v>1387</v>
      </c>
      <c r="B1003" s="179" t="s">
        <v>1384</v>
      </c>
      <c r="C1003" s="180">
        <v>33.229999999999997</v>
      </c>
      <c r="D1003" s="181">
        <v>6.5339999999999998</v>
      </c>
      <c r="E1003" s="182">
        <v>9.6587999999999994</v>
      </c>
      <c r="F1003" s="183">
        <v>1.2</v>
      </c>
      <c r="G1003" s="182">
        <f t="shared" si="15"/>
        <v>11.5906</v>
      </c>
      <c r="H1003" s="184">
        <f>G1003*'2-Calculator'!$G$23</f>
        <v>62879.005000000005</v>
      </c>
      <c r="I1003" s="185" t="s">
        <v>13</v>
      </c>
      <c r="J1003" s="185" t="s">
        <v>13</v>
      </c>
      <c r="K1003" s="186" t="s">
        <v>1304</v>
      </c>
      <c r="L1003" s="187" t="s">
        <v>1304</v>
      </c>
      <c r="M1003" s="258"/>
      <c r="O1003" s="177"/>
      <c r="P1003" s="165"/>
    </row>
    <row r="1004" spans="1:16">
      <c r="A1004" s="188" t="s">
        <v>1388</v>
      </c>
      <c r="B1004" s="189" t="s">
        <v>1389</v>
      </c>
      <c r="C1004" s="190">
        <v>11.98</v>
      </c>
      <c r="D1004" s="191">
        <v>1.6402000000000001</v>
      </c>
      <c r="E1004" s="192">
        <v>2.4245999999999999</v>
      </c>
      <c r="F1004" s="193">
        <v>1.2</v>
      </c>
      <c r="G1004" s="172">
        <f t="shared" si="15"/>
        <v>2.9095</v>
      </c>
      <c r="H1004" s="173">
        <f>G1004*'2-Calculator'!$G$23</f>
        <v>15784.0375</v>
      </c>
      <c r="I1004" s="194" t="s">
        <v>13</v>
      </c>
      <c r="J1004" s="194" t="s">
        <v>13</v>
      </c>
      <c r="K1004" s="195" t="s">
        <v>1304</v>
      </c>
      <c r="L1004" s="196" t="s">
        <v>1304</v>
      </c>
      <c r="M1004" s="258"/>
      <c r="O1004" s="177"/>
      <c r="P1004" s="165"/>
    </row>
    <row r="1005" spans="1:16">
      <c r="A1005" s="166" t="s">
        <v>1390</v>
      </c>
      <c r="B1005" s="167" t="s">
        <v>1389</v>
      </c>
      <c r="C1005" s="168">
        <v>16.260000000000002</v>
      </c>
      <c r="D1005" s="169">
        <v>2.2208999999999999</v>
      </c>
      <c r="E1005" s="170">
        <v>3.2829999999999999</v>
      </c>
      <c r="F1005" s="171">
        <v>1.2</v>
      </c>
      <c r="G1005" s="172">
        <f t="shared" si="15"/>
        <v>3.9396</v>
      </c>
      <c r="H1005" s="173">
        <f>G1005*'2-Calculator'!$G$23</f>
        <v>21372.33</v>
      </c>
      <c r="I1005" s="174" t="s">
        <v>13</v>
      </c>
      <c r="J1005" s="174" t="s">
        <v>13</v>
      </c>
      <c r="K1005" s="175" t="s">
        <v>1304</v>
      </c>
      <c r="L1005" s="176" t="s">
        <v>1304</v>
      </c>
      <c r="M1005" s="258"/>
      <c r="O1005" s="177"/>
      <c r="P1005" s="165"/>
    </row>
    <row r="1006" spans="1:16">
      <c r="A1006" s="166" t="s">
        <v>1391</v>
      </c>
      <c r="B1006" s="167" t="s">
        <v>1389</v>
      </c>
      <c r="C1006" s="168">
        <v>19.100000000000001</v>
      </c>
      <c r="D1006" s="169">
        <v>2.7654000000000001</v>
      </c>
      <c r="E1006" s="170">
        <v>4.0879000000000003</v>
      </c>
      <c r="F1006" s="171">
        <v>1.2</v>
      </c>
      <c r="G1006" s="172">
        <f t="shared" si="15"/>
        <v>4.9055</v>
      </c>
      <c r="H1006" s="173">
        <f>G1006*'2-Calculator'!$G$23</f>
        <v>26612.337500000001</v>
      </c>
      <c r="I1006" s="174" t="s">
        <v>13</v>
      </c>
      <c r="J1006" s="174" t="s">
        <v>13</v>
      </c>
      <c r="K1006" s="175" t="s">
        <v>1304</v>
      </c>
      <c r="L1006" s="176" t="s">
        <v>1304</v>
      </c>
      <c r="M1006" s="258"/>
      <c r="O1006" s="177"/>
      <c r="P1006" s="165"/>
    </row>
    <row r="1007" spans="1:16">
      <c r="A1007" s="178" t="s">
        <v>1392</v>
      </c>
      <c r="B1007" s="179" t="s">
        <v>1389</v>
      </c>
      <c r="C1007" s="180">
        <v>23.75</v>
      </c>
      <c r="D1007" s="181">
        <v>4.585</v>
      </c>
      <c r="E1007" s="182">
        <v>6.7777000000000003</v>
      </c>
      <c r="F1007" s="183">
        <v>1.2</v>
      </c>
      <c r="G1007" s="182">
        <f t="shared" si="15"/>
        <v>8.1332000000000004</v>
      </c>
      <c r="H1007" s="184">
        <f>G1007*'2-Calculator'!$G$23</f>
        <v>44122.61</v>
      </c>
      <c r="I1007" s="185" t="s">
        <v>13</v>
      </c>
      <c r="J1007" s="185" t="s">
        <v>13</v>
      </c>
      <c r="K1007" s="186" t="s">
        <v>1304</v>
      </c>
      <c r="L1007" s="187" t="s">
        <v>1304</v>
      </c>
      <c r="M1007" s="258"/>
      <c r="O1007" s="177"/>
      <c r="P1007" s="165"/>
    </row>
    <row r="1008" spans="1:16">
      <c r="A1008" s="188" t="s">
        <v>1393</v>
      </c>
      <c r="B1008" s="189" t="s">
        <v>1394</v>
      </c>
      <c r="C1008" s="190">
        <v>9.4</v>
      </c>
      <c r="D1008" s="191">
        <v>1.1332</v>
      </c>
      <c r="E1008" s="192">
        <v>1.6751</v>
      </c>
      <c r="F1008" s="193">
        <v>1.2</v>
      </c>
      <c r="G1008" s="172">
        <f t="shared" si="15"/>
        <v>2.0101</v>
      </c>
      <c r="H1008" s="173">
        <f>G1008*'2-Calculator'!$G$23</f>
        <v>10904.7925</v>
      </c>
      <c r="I1008" s="194" t="s">
        <v>13</v>
      </c>
      <c r="J1008" s="194" t="s">
        <v>13</v>
      </c>
      <c r="K1008" s="195" t="s">
        <v>1304</v>
      </c>
      <c r="L1008" s="196" t="s">
        <v>1304</v>
      </c>
      <c r="M1008" s="258"/>
      <c r="O1008" s="177"/>
      <c r="P1008" s="165"/>
    </row>
    <row r="1009" spans="1:16">
      <c r="A1009" s="166" t="s">
        <v>1395</v>
      </c>
      <c r="B1009" s="167" t="s">
        <v>1394</v>
      </c>
      <c r="C1009" s="168">
        <v>13.99</v>
      </c>
      <c r="D1009" s="169">
        <v>1.5906</v>
      </c>
      <c r="E1009" s="170">
        <v>2.3513000000000002</v>
      </c>
      <c r="F1009" s="171">
        <v>1.2</v>
      </c>
      <c r="G1009" s="172">
        <f t="shared" si="15"/>
        <v>2.8216000000000001</v>
      </c>
      <c r="H1009" s="173">
        <f>G1009*'2-Calculator'!$G$23</f>
        <v>15307.18</v>
      </c>
      <c r="I1009" s="174" t="s">
        <v>13</v>
      </c>
      <c r="J1009" s="174" t="s">
        <v>13</v>
      </c>
      <c r="K1009" s="175" t="s">
        <v>1304</v>
      </c>
      <c r="L1009" s="176" t="s">
        <v>1304</v>
      </c>
      <c r="M1009" s="258"/>
      <c r="O1009" s="177"/>
      <c r="P1009" s="165"/>
    </row>
    <row r="1010" spans="1:16">
      <c r="A1010" s="166" t="s">
        <v>1396</v>
      </c>
      <c r="B1010" s="167" t="s">
        <v>1394</v>
      </c>
      <c r="C1010" s="168">
        <v>20.46</v>
      </c>
      <c r="D1010" s="169">
        <v>2.8929999999999998</v>
      </c>
      <c r="E1010" s="170">
        <v>4.2766000000000002</v>
      </c>
      <c r="F1010" s="171">
        <v>1.2</v>
      </c>
      <c r="G1010" s="172">
        <f t="shared" si="15"/>
        <v>5.1318999999999999</v>
      </c>
      <c r="H1010" s="173">
        <f>G1010*'2-Calculator'!$G$23</f>
        <v>27840.557499999999</v>
      </c>
      <c r="I1010" s="174" t="s">
        <v>13</v>
      </c>
      <c r="J1010" s="174" t="s">
        <v>13</v>
      </c>
      <c r="K1010" s="175" t="s">
        <v>1304</v>
      </c>
      <c r="L1010" s="176" t="s">
        <v>1304</v>
      </c>
      <c r="M1010" s="258"/>
      <c r="O1010" s="177"/>
      <c r="P1010" s="165"/>
    </row>
    <row r="1011" spans="1:16">
      <c r="A1011" s="178" t="s">
        <v>1397</v>
      </c>
      <c r="B1011" s="179" t="s">
        <v>1394</v>
      </c>
      <c r="C1011" s="180">
        <v>27.54</v>
      </c>
      <c r="D1011" s="181">
        <v>3.3769</v>
      </c>
      <c r="E1011" s="182">
        <v>4.9919000000000002</v>
      </c>
      <c r="F1011" s="183">
        <v>1.2</v>
      </c>
      <c r="G1011" s="182">
        <f t="shared" si="15"/>
        <v>5.9903000000000004</v>
      </c>
      <c r="H1011" s="184">
        <f>G1011*'2-Calculator'!$G$23</f>
        <v>32497.377500000002</v>
      </c>
      <c r="I1011" s="185" t="s">
        <v>13</v>
      </c>
      <c r="J1011" s="185" t="s">
        <v>13</v>
      </c>
      <c r="K1011" s="186" t="s">
        <v>1304</v>
      </c>
      <c r="L1011" s="187" t="s">
        <v>1304</v>
      </c>
      <c r="M1011" s="258"/>
      <c r="O1011" s="177"/>
      <c r="P1011" s="165"/>
    </row>
    <row r="1012" spans="1:16">
      <c r="A1012" s="188" t="s">
        <v>1398</v>
      </c>
      <c r="B1012" s="189" t="s">
        <v>1399</v>
      </c>
      <c r="C1012" s="190">
        <v>11.46</v>
      </c>
      <c r="D1012" s="191">
        <v>1.1898</v>
      </c>
      <c r="E1012" s="192">
        <v>1.7587999999999999</v>
      </c>
      <c r="F1012" s="193">
        <v>1.2</v>
      </c>
      <c r="G1012" s="172">
        <f t="shared" si="15"/>
        <v>2.1105999999999998</v>
      </c>
      <c r="H1012" s="173">
        <f>G1012*'2-Calculator'!$G$23</f>
        <v>11450.004999999999</v>
      </c>
      <c r="I1012" s="194" t="s">
        <v>13</v>
      </c>
      <c r="J1012" s="194" t="s">
        <v>13</v>
      </c>
      <c r="K1012" s="195" t="s">
        <v>1304</v>
      </c>
      <c r="L1012" s="196" t="s">
        <v>1304</v>
      </c>
      <c r="M1012" s="258"/>
      <c r="O1012" s="177"/>
      <c r="P1012" s="165"/>
    </row>
    <row r="1013" spans="1:16">
      <c r="A1013" s="166" t="s">
        <v>1400</v>
      </c>
      <c r="B1013" s="167" t="s">
        <v>1399</v>
      </c>
      <c r="C1013" s="168">
        <v>15.41</v>
      </c>
      <c r="D1013" s="169">
        <v>1.8306</v>
      </c>
      <c r="E1013" s="170">
        <v>2.7061000000000002</v>
      </c>
      <c r="F1013" s="171">
        <v>1.2</v>
      </c>
      <c r="G1013" s="172">
        <f t="shared" si="15"/>
        <v>3.2473000000000001</v>
      </c>
      <c r="H1013" s="173">
        <f>G1013*'2-Calculator'!$G$23</f>
        <v>17616.602500000001</v>
      </c>
      <c r="I1013" s="174" t="s">
        <v>13</v>
      </c>
      <c r="J1013" s="174" t="s">
        <v>13</v>
      </c>
      <c r="K1013" s="175" t="s">
        <v>1304</v>
      </c>
      <c r="L1013" s="176" t="s">
        <v>1304</v>
      </c>
      <c r="M1013" s="258"/>
      <c r="O1013" s="177"/>
      <c r="P1013" s="165"/>
    </row>
    <row r="1014" spans="1:16">
      <c r="A1014" s="166" t="s">
        <v>1401</v>
      </c>
      <c r="B1014" s="167" t="s">
        <v>1399</v>
      </c>
      <c r="C1014" s="168">
        <v>20.39</v>
      </c>
      <c r="D1014" s="169">
        <v>2.5844999999999998</v>
      </c>
      <c r="E1014" s="170">
        <v>3.8205</v>
      </c>
      <c r="F1014" s="171">
        <v>1.2</v>
      </c>
      <c r="G1014" s="172">
        <f t="shared" si="15"/>
        <v>4.5846</v>
      </c>
      <c r="H1014" s="173">
        <f>G1014*'2-Calculator'!$G$23</f>
        <v>24871.455000000002</v>
      </c>
      <c r="I1014" s="174" t="s">
        <v>13</v>
      </c>
      <c r="J1014" s="174" t="s">
        <v>13</v>
      </c>
      <c r="K1014" s="175" t="s">
        <v>1304</v>
      </c>
      <c r="L1014" s="176" t="s">
        <v>1304</v>
      </c>
      <c r="M1014" s="258"/>
      <c r="O1014" s="177"/>
      <c r="P1014" s="165"/>
    </row>
    <row r="1015" spans="1:16">
      <c r="A1015" s="178" t="s">
        <v>1402</v>
      </c>
      <c r="B1015" s="179" t="s">
        <v>1399</v>
      </c>
      <c r="C1015" s="180">
        <v>34.19</v>
      </c>
      <c r="D1015" s="181">
        <v>2.6644000000000001</v>
      </c>
      <c r="E1015" s="182">
        <v>3.9386000000000001</v>
      </c>
      <c r="F1015" s="183">
        <v>1.2</v>
      </c>
      <c r="G1015" s="182">
        <f t="shared" si="15"/>
        <v>4.7263000000000002</v>
      </c>
      <c r="H1015" s="184">
        <f>G1015*'2-Calculator'!$G$23</f>
        <v>25640.177500000002</v>
      </c>
      <c r="I1015" s="185" t="s">
        <v>13</v>
      </c>
      <c r="J1015" s="185" t="s">
        <v>13</v>
      </c>
      <c r="K1015" s="186" t="s">
        <v>1304</v>
      </c>
      <c r="L1015" s="187" t="s">
        <v>1304</v>
      </c>
      <c r="M1015" s="258"/>
      <c r="O1015" s="177"/>
      <c r="P1015" s="165"/>
    </row>
    <row r="1016" spans="1:16">
      <c r="A1016" s="188" t="s">
        <v>1403</v>
      </c>
      <c r="B1016" s="189" t="s">
        <v>1404</v>
      </c>
      <c r="C1016" s="190">
        <v>3.02</v>
      </c>
      <c r="D1016" s="191">
        <v>0.16289999999999999</v>
      </c>
      <c r="E1016" s="192">
        <v>0.24079999999999999</v>
      </c>
      <c r="F1016" s="193">
        <v>1.2</v>
      </c>
      <c r="G1016" s="172">
        <f t="shared" si="15"/>
        <v>0.28899999999999998</v>
      </c>
      <c r="H1016" s="173">
        <f>G1016*'2-Calculator'!$G$23</f>
        <v>1567.8249999999998</v>
      </c>
      <c r="I1016" s="194" t="s">
        <v>13</v>
      </c>
      <c r="J1016" s="194" t="s">
        <v>13</v>
      </c>
      <c r="K1016" s="195" t="s">
        <v>1405</v>
      </c>
      <c r="L1016" s="196" t="s">
        <v>1405</v>
      </c>
      <c r="M1016" s="258"/>
      <c r="O1016" s="177"/>
      <c r="P1016" s="165"/>
    </row>
    <row r="1017" spans="1:16">
      <c r="A1017" s="166" t="s">
        <v>1406</v>
      </c>
      <c r="B1017" s="167" t="s">
        <v>1404</v>
      </c>
      <c r="C1017" s="168">
        <v>3.88</v>
      </c>
      <c r="D1017" s="169">
        <v>0.21929999999999999</v>
      </c>
      <c r="E1017" s="170">
        <v>0.32419999999999999</v>
      </c>
      <c r="F1017" s="171">
        <v>1.2</v>
      </c>
      <c r="G1017" s="172">
        <f t="shared" si="15"/>
        <v>0.38900000000000001</v>
      </c>
      <c r="H1017" s="173">
        <f>G1017*'2-Calculator'!$G$23</f>
        <v>2110.3250000000003</v>
      </c>
      <c r="I1017" s="174" t="s">
        <v>13</v>
      </c>
      <c r="J1017" s="174" t="s">
        <v>13</v>
      </c>
      <c r="K1017" s="175" t="s">
        <v>1405</v>
      </c>
      <c r="L1017" s="176" t="s">
        <v>1405</v>
      </c>
      <c r="M1017" s="258"/>
      <c r="O1017" s="177"/>
      <c r="P1017" s="165"/>
    </row>
    <row r="1018" spans="1:16">
      <c r="A1018" s="166" t="s">
        <v>1407</v>
      </c>
      <c r="B1018" s="167" t="s">
        <v>1404</v>
      </c>
      <c r="C1018" s="168">
        <v>7.44</v>
      </c>
      <c r="D1018" s="169">
        <v>0.58850000000000002</v>
      </c>
      <c r="E1018" s="170">
        <v>0.86990000000000001</v>
      </c>
      <c r="F1018" s="171">
        <v>1.2</v>
      </c>
      <c r="G1018" s="172">
        <f t="shared" si="15"/>
        <v>1.0439000000000001</v>
      </c>
      <c r="H1018" s="173">
        <f>G1018*'2-Calculator'!$G$23</f>
        <v>5663.1575000000003</v>
      </c>
      <c r="I1018" s="174" t="s">
        <v>13</v>
      </c>
      <c r="J1018" s="174" t="s">
        <v>13</v>
      </c>
      <c r="K1018" s="175" t="s">
        <v>1304</v>
      </c>
      <c r="L1018" s="176" t="s">
        <v>1304</v>
      </c>
      <c r="M1018" s="258"/>
      <c r="O1018" s="177"/>
      <c r="P1018" s="165"/>
    </row>
    <row r="1019" spans="1:16">
      <c r="A1019" s="178" t="s">
        <v>1408</v>
      </c>
      <c r="B1019" s="179" t="s">
        <v>1404</v>
      </c>
      <c r="C1019" s="180">
        <v>8.18</v>
      </c>
      <c r="D1019" s="181">
        <v>1.9523999999999999</v>
      </c>
      <c r="E1019" s="182">
        <v>2.8860999999999999</v>
      </c>
      <c r="F1019" s="183">
        <v>1.2</v>
      </c>
      <c r="G1019" s="182">
        <f t="shared" si="15"/>
        <v>3.4632999999999998</v>
      </c>
      <c r="H1019" s="184">
        <f>G1019*'2-Calculator'!$G$23</f>
        <v>18788.4025</v>
      </c>
      <c r="I1019" s="185" t="s">
        <v>13</v>
      </c>
      <c r="J1019" s="185" t="s">
        <v>13</v>
      </c>
      <c r="K1019" s="186" t="s">
        <v>1304</v>
      </c>
      <c r="L1019" s="187" t="s">
        <v>1304</v>
      </c>
      <c r="M1019" s="258"/>
      <c r="O1019" s="177"/>
      <c r="P1019" s="165"/>
    </row>
    <row r="1020" spans="1:16">
      <c r="A1020" s="188" t="s">
        <v>1409</v>
      </c>
      <c r="B1020" s="189" t="s">
        <v>1410</v>
      </c>
      <c r="C1020" s="190">
        <v>6.22</v>
      </c>
      <c r="D1020" s="191">
        <v>2.1452</v>
      </c>
      <c r="E1020" s="192">
        <v>3.1711</v>
      </c>
      <c r="F1020" s="193">
        <v>1.2</v>
      </c>
      <c r="G1020" s="172">
        <f t="shared" si="15"/>
        <v>3.8052999999999999</v>
      </c>
      <c r="H1020" s="173">
        <f>G1020*'2-Calculator'!$G$23</f>
        <v>20643.752499999999</v>
      </c>
      <c r="I1020" s="194" t="s">
        <v>13</v>
      </c>
      <c r="J1020" s="194" t="s">
        <v>13</v>
      </c>
      <c r="K1020" s="195" t="s">
        <v>1304</v>
      </c>
      <c r="L1020" s="196" t="s">
        <v>1304</v>
      </c>
      <c r="M1020" s="258"/>
      <c r="O1020" s="177"/>
      <c r="P1020" s="165"/>
    </row>
    <row r="1021" spans="1:16">
      <c r="A1021" s="166" t="s">
        <v>1411</v>
      </c>
      <c r="B1021" s="167" t="s">
        <v>1410</v>
      </c>
      <c r="C1021" s="168">
        <v>12.74</v>
      </c>
      <c r="D1021" s="169">
        <v>3.7353999999999998</v>
      </c>
      <c r="E1021" s="170">
        <v>5.5217999999999998</v>
      </c>
      <c r="F1021" s="171">
        <v>1.2</v>
      </c>
      <c r="G1021" s="172">
        <f t="shared" si="15"/>
        <v>6.6261999999999999</v>
      </c>
      <c r="H1021" s="173">
        <f>G1021*'2-Calculator'!$G$23</f>
        <v>35947.135000000002</v>
      </c>
      <c r="I1021" s="174" t="s">
        <v>13</v>
      </c>
      <c r="J1021" s="174" t="s">
        <v>13</v>
      </c>
      <c r="K1021" s="175" t="s">
        <v>1304</v>
      </c>
      <c r="L1021" s="176" t="s">
        <v>1304</v>
      </c>
      <c r="M1021" s="258"/>
      <c r="O1021" s="177"/>
      <c r="P1021" s="165"/>
    </row>
    <row r="1022" spans="1:16">
      <c r="A1022" s="166" t="s">
        <v>1412</v>
      </c>
      <c r="B1022" s="167" t="s">
        <v>1410</v>
      </c>
      <c r="C1022" s="168">
        <v>20.53</v>
      </c>
      <c r="D1022" s="169">
        <v>6.5628000000000002</v>
      </c>
      <c r="E1022" s="170">
        <v>9.7013999999999996</v>
      </c>
      <c r="F1022" s="171">
        <v>1.2</v>
      </c>
      <c r="G1022" s="172">
        <f t="shared" si="15"/>
        <v>11.6417</v>
      </c>
      <c r="H1022" s="173">
        <f>G1022*'2-Calculator'!$G$23</f>
        <v>63156.222500000003</v>
      </c>
      <c r="I1022" s="174" t="s">
        <v>13</v>
      </c>
      <c r="J1022" s="174" t="s">
        <v>13</v>
      </c>
      <c r="K1022" s="175" t="s">
        <v>1304</v>
      </c>
      <c r="L1022" s="176" t="s">
        <v>1304</v>
      </c>
      <c r="M1022" s="258"/>
      <c r="O1022" s="177"/>
      <c r="P1022" s="165"/>
    </row>
    <row r="1023" spans="1:16">
      <c r="A1023" s="178" t="s">
        <v>1413</v>
      </c>
      <c r="B1023" s="179" t="s">
        <v>1410</v>
      </c>
      <c r="C1023" s="180">
        <v>36.36</v>
      </c>
      <c r="D1023" s="181">
        <v>11.6792</v>
      </c>
      <c r="E1023" s="182">
        <v>17.264700000000001</v>
      </c>
      <c r="F1023" s="183">
        <v>1.2</v>
      </c>
      <c r="G1023" s="182">
        <f t="shared" si="15"/>
        <v>20.717600000000001</v>
      </c>
      <c r="H1023" s="184">
        <f>G1023*'2-Calculator'!$G$23</f>
        <v>112392.98000000001</v>
      </c>
      <c r="I1023" s="185" t="s">
        <v>13</v>
      </c>
      <c r="J1023" s="185" t="s">
        <v>13</v>
      </c>
      <c r="K1023" s="186" t="s">
        <v>1304</v>
      </c>
      <c r="L1023" s="187" t="s">
        <v>1304</v>
      </c>
      <c r="M1023" s="258"/>
      <c r="O1023" s="177"/>
      <c r="P1023" s="165"/>
    </row>
    <row r="1024" spans="1:16">
      <c r="A1024" s="188" t="s">
        <v>1414</v>
      </c>
      <c r="B1024" s="189" t="s">
        <v>1415</v>
      </c>
      <c r="C1024" s="190">
        <v>7.65</v>
      </c>
      <c r="D1024" s="191">
        <v>1.4804999999999999</v>
      </c>
      <c r="E1024" s="192">
        <v>2.1884999999999999</v>
      </c>
      <c r="F1024" s="193">
        <v>1.2</v>
      </c>
      <c r="G1024" s="172">
        <f t="shared" si="15"/>
        <v>2.6261999999999999</v>
      </c>
      <c r="H1024" s="173">
        <f>G1024*'2-Calculator'!$G$23</f>
        <v>14247.134999999998</v>
      </c>
      <c r="I1024" s="194" t="s">
        <v>13</v>
      </c>
      <c r="J1024" s="194" t="s">
        <v>13</v>
      </c>
      <c r="K1024" s="195" t="s">
        <v>1304</v>
      </c>
      <c r="L1024" s="196" t="s">
        <v>1304</v>
      </c>
      <c r="M1024" s="258"/>
      <c r="O1024" s="177"/>
      <c r="P1024" s="165"/>
    </row>
    <row r="1025" spans="1:16">
      <c r="A1025" s="166" t="s">
        <v>1416</v>
      </c>
      <c r="B1025" s="167" t="s">
        <v>1415</v>
      </c>
      <c r="C1025" s="168">
        <v>14.25</v>
      </c>
      <c r="D1025" s="169">
        <v>2.8307000000000002</v>
      </c>
      <c r="E1025" s="170">
        <v>4.1844999999999999</v>
      </c>
      <c r="F1025" s="171">
        <v>1.2</v>
      </c>
      <c r="G1025" s="172">
        <f t="shared" si="15"/>
        <v>5.0213999999999999</v>
      </c>
      <c r="H1025" s="173">
        <f>G1025*'2-Calculator'!$G$23</f>
        <v>27241.094999999998</v>
      </c>
      <c r="I1025" s="174" t="s">
        <v>13</v>
      </c>
      <c r="J1025" s="174" t="s">
        <v>13</v>
      </c>
      <c r="K1025" s="175" t="s">
        <v>1304</v>
      </c>
      <c r="L1025" s="176" t="s">
        <v>1304</v>
      </c>
      <c r="M1025" s="258"/>
      <c r="O1025" s="177"/>
      <c r="P1025" s="165"/>
    </row>
    <row r="1026" spans="1:16">
      <c r="A1026" s="166" t="s">
        <v>1417</v>
      </c>
      <c r="B1026" s="167" t="s">
        <v>1415</v>
      </c>
      <c r="C1026" s="168">
        <v>26.02</v>
      </c>
      <c r="D1026" s="169">
        <v>4.7652999999999999</v>
      </c>
      <c r="E1026" s="170">
        <v>7.0442999999999998</v>
      </c>
      <c r="F1026" s="171">
        <v>1.2</v>
      </c>
      <c r="G1026" s="172">
        <f t="shared" si="15"/>
        <v>8.4532000000000007</v>
      </c>
      <c r="H1026" s="173">
        <f>G1026*'2-Calculator'!$G$23</f>
        <v>45858.61</v>
      </c>
      <c r="I1026" s="174" t="s">
        <v>13</v>
      </c>
      <c r="J1026" s="174" t="s">
        <v>13</v>
      </c>
      <c r="K1026" s="175" t="s">
        <v>1304</v>
      </c>
      <c r="L1026" s="176" t="s">
        <v>1304</v>
      </c>
      <c r="M1026" s="258"/>
      <c r="O1026" s="177"/>
      <c r="P1026" s="165"/>
    </row>
    <row r="1027" spans="1:16">
      <c r="A1027" s="178" t="s">
        <v>1418</v>
      </c>
      <c r="B1027" s="179" t="s">
        <v>1415</v>
      </c>
      <c r="C1027" s="180">
        <v>51.58</v>
      </c>
      <c r="D1027" s="181">
        <v>10.2377</v>
      </c>
      <c r="E1027" s="182">
        <v>15.133800000000001</v>
      </c>
      <c r="F1027" s="183">
        <v>1.2</v>
      </c>
      <c r="G1027" s="182">
        <f t="shared" si="15"/>
        <v>18.160599999999999</v>
      </c>
      <c r="H1027" s="184">
        <f>G1027*'2-Calculator'!$G$23</f>
        <v>98521.25499999999</v>
      </c>
      <c r="I1027" s="185" t="s">
        <v>13</v>
      </c>
      <c r="J1027" s="185" t="s">
        <v>13</v>
      </c>
      <c r="K1027" s="186" t="s">
        <v>1304</v>
      </c>
      <c r="L1027" s="187" t="s">
        <v>1304</v>
      </c>
      <c r="M1027" s="258"/>
      <c r="O1027" s="177"/>
      <c r="P1027" s="165"/>
    </row>
    <row r="1028" spans="1:16">
      <c r="A1028" s="188" t="s">
        <v>1419</v>
      </c>
      <c r="B1028" s="189" t="s">
        <v>1420</v>
      </c>
      <c r="C1028" s="190">
        <v>3.76</v>
      </c>
      <c r="D1028" s="191">
        <v>0.29220000000000002</v>
      </c>
      <c r="E1028" s="192">
        <v>0.43190000000000001</v>
      </c>
      <c r="F1028" s="193">
        <v>1.2</v>
      </c>
      <c r="G1028" s="172">
        <f t="shared" si="15"/>
        <v>0.51829999999999998</v>
      </c>
      <c r="H1028" s="173">
        <f>G1028*'2-Calculator'!$G$23</f>
        <v>2811.7774999999997</v>
      </c>
      <c r="I1028" s="194" t="s">
        <v>13</v>
      </c>
      <c r="J1028" s="194" t="s">
        <v>13</v>
      </c>
      <c r="K1028" s="195" t="s">
        <v>1304</v>
      </c>
      <c r="L1028" s="196" t="s">
        <v>1304</v>
      </c>
      <c r="M1028" s="258"/>
      <c r="O1028" s="177"/>
      <c r="P1028" s="165"/>
    </row>
    <row r="1029" spans="1:16">
      <c r="A1029" s="166" t="s">
        <v>1421</v>
      </c>
      <c r="B1029" s="167" t="s">
        <v>1420</v>
      </c>
      <c r="C1029" s="168">
        <v>8.15</v>
      </c>
      <c r="D1029" s="169">
        <v>0.87109999999999999</v>
      </c>
      <c r="E1029" s="170">
        <v>1.2877000000000001</v>
      </c>
      <c r="F1029" s="171">
        <v>1.2</v>
      </c>
      <c r="G1029" s="172">
        <f t="shared" si="15"/>
        <v>1.5451999999999999</v>
      </c>
      <c r="H1029" s="173">
        <f>G1029*'2-Calculator'!$G$23</f>
        <v>8382.7099999999991</v>
      </c>
      <c r="I1029" s="174" t="s">
        <v>13</v>
      </c>
      <c r="J1029" s="174" t="s">
        <v>13</v>
      </c>
      <c r="K1029" s="175" t="s">
        <v>1304</v>
      </c>
      <c r="L1029" s="176" t="s">
        <v>1304</v>
      </c>
      <c r="M1029" s="258"/>
      <c r="O1029" s="177"/>
      <c r="P1029" s="165"/>
    </row>
    <row r="1030" spans="1:16">
      <c r="A1030" s="166" t="s">
        <v>1422</v>
      </c>
      <c r="B1030" s="167" t="s">
        <v>1420</v>
      </c>
      <c r="C1030" s="168">
        <v>15.52</v>
      </c>
      <c r="D1030" s="169">
        <v>2.1924000000000001</v>
      </c>
      <c r="E1030" s="170">
        <v>3.2408999999999999</v>
      </c>
      <c r="F1030" s="171">
        <v>1.2</v>
      </c>
      <c r="G1030" s="172">
        <f t="shared" si="15"/>
        <v>3.8891</v>
      </c>
      <c r="H1030" s="173">
        <f>G1030*'2-Calculator'!$G$23</f>
        <v>21098.3675</v>
      </c>
      <c r="I1030" s="174" t="s">
        <v>13</v>
      </c>
      <c r="J1030" s="174" t="s">
        <v>13</v>
      </c>
      <c r="K1030" s="175" t="s">
        <v>1304</v>
      </c>
      <c r="L1030" s="176" t="s">
        <v>1304</v>
      </c>
      <c r="M1030" s="258"/>
      <c r="O1030" s="177"/>
      <c r="P1030" s="165"/>
    </row>
    <row r="1031" spans="1:16">
      <c r="A1031" s="178" t="s">
        <v>1423</v>
      </c>
      <c r="B1031" s="179" t="s">
        <v>1420</v>
      </c>
      <c r="C1031" s="180">
        <v>26.65</v>
      </c>
      <c r="D1031" s="181">
        <v>5.5705999999999998</v>
      </c>
      <c r="E1031" s="182">
        <v>8.2347000000000001</v>
      </c>
      <c r="F1031" s="183">
        <v>1.2</v>
      </c>
      <c r="G1031" s="182">
        <f t="shared" si="15"/>
        <v>9.8816000000000006</v>
      </c>
      <c r="H1031" s="184">
        <f>G1031*'2-Calculator'!$G$23</f>
        <v>53607.68</v>
      </c>
      <c r="I1031" s="185" t="s">
        <v>13</v>
      </c>
      <c r="J1031" s="185" t="s">
        <v>13</v>
      </c>
      <c r="K1031" s="186" t="s">
        <v>1304</v>
      </c>
      <c r="L1031" s="187" t="s">
        <v>1304</v>
      </c>
      <c r="M1031" s="258"/>
      <c r="O1031" s="177"/>
      <c r="P1031" s="165"/>
    </row>
    <row r="1032" spans="1:16">
      <c r="A1032" s="188" t="s">
        <v>1424</v>
      </c>
      <c r="B1032" s="189" t="s">
        <v>1425</v>
      </c>
      <c r="C1032" s="190">
        <v>5.31</v>
      </c>
      <c r="D1032" s="191">
        <v>0.65429999999999999</v>
      </c>
      <c r="E1032" s="192">
        <v>0.96719999999999995</v>
      </c>
      <c r="F1032" s="193">
        <v>1.2</v>
      </c>
      <c r="G1032" s="172">
        <f t="shared" si="15"/>
        <v>1.1606000000000001</v>
      </c>
      <c r="H1032" s="173">
        <f>G1032*'2-Calculator'!$G$23</f>
        <v>6296.2550000000001</v>
      </c>
      <c r="I1032" s="194" t="s">
        <v>13</v>
      </c>
      <c r="J1032" s="194" t="s">
        <v>13</v>
      </c>
      <c r="K1032" s="195" t="s">
        <v>1304</v>
      </c>
      <c r="L1032" s="196" t="s">
        <v>1304</v>
      </c>
      <c r="M1032" s="258"/>
      <c r="O1032" s="177"/>
      <c r="P1032" s="165"/>
    </row>
    <row r="1033" spans="1:16">
      <c r="A1033" s="166" t="s">
        <v>1426</v>
      </c>
      <c r="B1033" s="167" t="s">
        <v>1425</v>
      </c>
      <c r="C1033" s="168">
        <v>8.75</v>
      </c>
      <c r="D1033" s="169">
        <v>1.2256</v>
      </c>
      <c r="E1033" s="170">
        <v>1.8117000000000001</v>
      </c>
      <c r="F1033" s="171">
        <v>1.2</v>
      </c>
      <c r="G1033" s="172">
        <f t="shared" si="15"/>
        <v>2.1739999999999999</v>
      </c>
      <c r="H1033" s="173">
        <f>G1033*'2-Calculator'!$G$23</f>
        <v>11793.949999999999</v>
      </c>
      <c r="I1033" s="174" t="s">
        <v>13</v>
      </c>
      <c r="J1033" s="174" t="s">
        <v>13</v>
      </c>
      <c r="K1033" s="175" t="s">
        <v>1304</v>
      </c>
      <c r="L1033" s="176" t="s">
        <v>1304</v>
      </c>
      <c r="M1033" s="258"/>
      <c r="O1033" s="177"/>
      <c r="P1033" s="165"/>
    </row>
    <row r="1034" spans="1:16">
      <c r="A1034" s="166" t="s">
        <v>1427</v>
      </c>
      <c r="B1034" s="167" t="s">
        <v>1425</v>
      </c>
      <c r="C1034" s="168">
        <v>10.62</v>
      </c>
      <c r="D1034" s="169">
        <v>1.6086</v>
      </c>
      <c r="E1034" s="170">
        <v>2.3778999999999999</v>
      </c>
      <c r="F1034" s="171">
        <v>1.2</v>
      </c>
      <c r="G1034" s="172">
        <f t="shared" si="15"/>
        <v>2.8534999999999999</v>
      </c>
      <c r="H1034" s="173">
        <f>G1034*'2-Calculator'!$G$23</f>
        <v>15480.237499999999</v>
      </c>
      <c r="I1034" s="174" t="s">
        <v>13</v>
      </c>
      <c r="J1034" s="174" t="s">
        <v>13</v>
      </c>
      <c r="K1034" s="175" t="s">
        <v>1304</v>
      </c>
      <c r="L1034" s="176" t="s">
        <v>1304</v>
      </c>
      <c r="M1034" s="258"/>
      <c r="O1034" s="177"/>
      <c r="P1034" s="165"/>
    </row>
    <row r="1035" spans="1:16">
      <c r="A1035" s="178" t="s">
        <v>1428</v>
      </c>
      <c r="B1035" s="179" t="s">
        <v>1425</v>
      </c>
      <c r="C1035" s="180">
        <v>17.73</v>
      </c>
      <c r="D1035" s="181">
        <v>4.0670000000000002</v>
      </c>
      <c r="E1035" s="182">
        <v>6.0119999999999996</v>
      </c>
      <c r="F1035" s="183">
        <v>1.2</v>
      </c>
      <c r="G1035" s="182">
        <f t="shared" si="15"/>
        <v>7.2144000000000004</v>
      </c>
      <c r="H1035" s="184">
        <f>G1035*'2-Calculator'!$G$23</f>
        <v>39138.120000000003</v>
      </c>
      <c r="I1035" s="185" t="s">
        <v>13</v>
      </c>
      <c r="J1035" s="185" t="s">
        <v>13</v>
      </c>
      <c r="K1035" s="186" t="s">
        <v>1304</v>
      </c>
      <c r="L1035" s="187" t="s">
        <v>1304</v>
      </c>
      <c r="M1035" s="258"/>
      <c r="O1035" s="177"/>
      <c r="P1035" s="165"/>
    </row>
    <row r="1036" spans="1:16">
      <c r="A1036" s="188" t="s">
        <v>1429</v>
      </c>
      <c r="B1036" s="189" t="s">
        <v>1430</v>
      </c>
      <c r="C1036" s="190">
        <v>5.42</v>
      </c>
      <c r="D1036" s="191">
        <v>0.62070000000000003</v>
      </c>
      <c r="E1036" s="192">
        <v>0.91749999999999998</v>
      </c>
      <c r="F1036" s="193">
        <v>1.2</v>
      </c>
      <c r="G1036" s="172">
        <f t="shared" si="15"/>
        <v>1.101</v>
      </c>
      <c r="H1036" s="173">
        <f>G1036*'2-Calculator'!$G$23</f>
        <v>5972.9250000000002</v>
      </c>
      <c r="I1036" s="194" t="s">
        <v>13</v>
      </c>
      <c r="J1036" s="194" t="s">
        <v>13</v>
      </c>
      <c r="K1036" s="195" t="s">
        <v>1304</v>
      </c>
      <c r="L1036" s="196" t="s">
        <v>1304</v>
      </c>
      <c r="M1036" s="258"/>
      <c r="O1036" s="177"/>
      <c r="P1036" s="165"/>
    </row>
    <row r="1037" spans="1:16">
      <c r="A1037" s="166" t="s">
        <v>1431</v>
      </c>
      <c r="B1037" s="167" t="s">
        <v>1430</v>
      </c>
      <c r="C1037" s="168">
        <v>7.89</v>
      </c>
      <c r="D1037" s="169">
        <v>0.93279999999999996</v>
      </c>
      <c r="E1037" s="170">
        <v>1.3789</v>
      </c>
      <c r="F1037" s="171">
        <v>1.2</v>
      </c>
      <c r="G1037" s="172">
        <f t="shared" si="15"/>
        <v>1.6547000000000001</v>
      </c>
      <c r="H1037" s="173">
        <f>G1037*'2-Calculator'!$G$23</f>
        <v>8976.7474999999995</v>
      </c>
      <c r="I1037" s="174" t="s">
        <v>13</v>
      </c>
      <c r="J1037" s="174" t="s">
        <v>13</v>
      </c>
      <c r="K1037" s="175" t="s">
        <v>1304</v>
      </c>
      <c r="L1037" s="176" t="s">
        <v>1304</v>
      </c>
      <c r="M1037" s="258"/>
      <c r="O1037" s="177"/>
      <c r="P1037" s="165"/>
    </row>
    <row r="1038" spans="1:16">
      <c r="A1038" s="166" t="s">
        <v>1432</v>
      </c>
      <c r="B1038" s="167" t="s">
        <v>1430</v>
      </c>
      <c r="C1038" s="168">
        <v>13.91</v>
      </c>
      <c r="D1038" s="169">
        <v>1.8671</v>
      </c>
      <c r="E1038" s="170">
        <v>2.76</v>
      </c>
      <c r="F1038" s="171">
        <v>1.2</v>
      </c>
      <c r="G1038" s="172">
        <f t="shared" si="15"/>
        <v>3.3119999999999998</v>
      </c>
      <c r="H1038" s="173">
        <f>G1038*'2-Calculator'!$G$23</f>
        <v>17967.599999999999</v>
      </c>
      <c r="I1038" s="174" t="s">
        <v>13</v>
      </c>
      <c r="J1038" s="174" t="s">
        <v>13</v>
      </c>
      <c r="K1038" s="175" t="s">
        <v>1304</v>
      </c>
      <c r="L1038" s="176" t="s">
        <v>1304</v>
      </c>
      <c r="M1038" s="258"/>
      <c r="O1038" s="177"/>
      <c r="P1038" s="165"/>
    </row>
    <row r="1039" spans="1:16">
      <c r="A1039" s="178" t="s">
        <v>1433</v>
      </c>
      <c r="B1039" s="179" t="s">
        <v>1430</v>
      </c>
      <c r="C1039" s="180">
        <v>19.61</v>
      </c>
      <c r="D1039" s="181">
        <v>2.8283999999999998</v>
      </c>
      <c r="E1039" s="182">
        <v>4.1810999999999998</v>
      </c>
      <c r="F1039" s="183">
        <v>1.2</v>
      </c>
      <c r="G1039" s="182">
        <f t="shared" si="15"/>
        <v>5.0172999999999996</v>
      </c>
      <c r="H1039" s="184">
        <f>G1039*'2-Calculator'!$G$23</f>
        <v>27218.852499999997</v>
      </c>
      <c r="I1039" s="185" t="s">
        <v>13</v>
      </c>
      <c r="J1039" s="185" t="s">
        <v>13</v>
      </c>
      <c r="K1039" s="186" t="s">
        <v>1304</v>
      </c>
      <c r="L1039" s="187" t="s">
        <v>1304</v>
      </c>
      <c r="M1039" s="258"/>
      <c r="O1039" s="177"/>
      <c r="P1039" s="165"/>
    </row>
    <row r="1040" spans="1:16">
      <c r="A1040" s="188" t="s">
        <v>1434</v>
      </c>
      <c r="B1040" s="189" t="s">
        <v>1435</v>
      </c>
      <c r="C1040" s="190">
        <v>6.57</v>
      </c>
      <c r="D1040" s="191">
        <v>0.49969999999999998</v>
      </c>
      <c r="E1040" s="192">
        <v>0.73870000000000002</v>
      </c>
      <c r="F1040" s="193">
        <v>1.2</v>
      </c>
      <c r="G1040" s="172">
        <f t="shared" si="15"/>
        <v>0.88639999999999997</v>
      </c>
      <c r="H1040" s="173">
        <f>G1040*'2-Calculator'!$G$23</f>
        <v>4808.72</v>
      </c>
      <c r="I1040" s="194" t="s">
        <v>13</v>
      </c>
      <c r="J1040" s="194" t="s">
        <v>13</v>
      </c>
      <c r="K1040" s="195" t="s">
        <v>1304</v>
      </c>
      <c r="L1040" s="196" t="s">
        <v>1304</v>
      </c>
      <c r="M1040" s="258"/>
      <c r="O1040" s="177"/>
      <c r="P1040" s="165"/>
    </row>
    <row r="1041" spans="1:16">
      <c r="A1041" s="166" t="s">
        <v>1436</v>
      </c>
      <c r="B1041" s="167" t="s">
        <v>1435</v>
      </c>
      <c r="C1041" s="168">
        <v>9.8699999999999992</v>
      </c>
      <c r="D1041" s="169">
        <v>0.99819999999999998</v>
      </c>
      <c r="E1041" s="170">
        <v>1.4756</v>
      </c>
      <c r="F1041" s="171">
        <v>1.2</v>
      </c>
      <c r="G1041" s="172">
        <f t="shared" si="15"/>
        <v>1.7706999999999999</v>
      </c>
      <c r="H1041" s="173">
        <f>G1041*'2-Calculator'!$G$23</f>
        <v>9606.0475000000006</v>
      </c>
      <c r="I1041" s="174" t="s">
        <v>13</v>
      </c>
      <c r="J1041" s="174" t="s">
        <v>13</v>
      </c>
      <c r="K1041" s="175" t="s">
        <v>1304</v>
      </c>
      <c r="L1041" s="176" t="s">
        <v>1304</v>
      </c>
      <c r="M1041" s="258"/>
      <c r="O1041" s="177"/>
      <c r="P1041" s="165"/>
    </row>
    <row r="1042" spans="1:16">
      <c r="A1042" s="166" t="s">
        <v>1437</v>
      </c>
      <c r="B1042" s="167" t="s">
        <v>1435</v>
      </c>
      <c r="C1042" s="168">
        <v>12.4</v>
      </c>
      <c r="D1042" s="169">
        <v>1.5945</v>
      </c>
      <c r="E1042" s="170">
        <v>2.3571</v>
      </c>
      <c r="F1042" s="171">
        <v>1.2</v>
      </c>
      <c r="G1042" s="172">
        <f t="shared" si="15"/>
        <v>2.8285</v>
      </c>
      <c r="H1042" s="173">
        <f>G1042*'2-Calculator'!$G$23</f>
        <v>15344.612499999999</v>
      </c>
      <c r="I1042" s="174" t="s">
        <v>13</v>
      </c>
      <c r="J1042" s="174" t="s">
        <v>13</v>
      </c>
      <c r="K1042" s="175" t="s">
        <v>1304</v>
      </c>
      <c r="L1042" s="176" t="s">
        <v>1304</v>
      </c>
      <c r="M1042" s="258"/>
      <c r="O1042" s="177"/>
      <c r="P1042" s="165"/>
    </row>
    <row r="1043" spans="1:16">
      <c r="A1043" s="178" t="s">
        <v>1438</v>
      </c>
      <c r="B1043" s="179" t="s">
        <v>1435</v>
      </c>
      <c r="C1043" s="180">
        <v>15.44</v>
      </c>
      <c r="D1043" s="181">
        <v>2.7103999999999999</v>
      </c>
      <c r="E1043" s="182">
        <v>4.0065999999999997</v>
      </c>
      <c r="F1043" s="183">
        <v>1.2</v>
      </c>
      <c r="G1043" s="182">
        <f t="shared" si="15"/>
        <v>4.8079000000000001</v>
      </c>
      <c r="H1043" s="184">
        <f>G1043*'2-Calculator'!$G$23</f>
        <v>26082.857500000002</v>
      </c>
      <c r="I1043" s="185" t="s">
        <v>13</v>
      </c>
      <c r="J1043" s="185" t="s">
        <v>13</v>
      </c>
      <c r="K1043" s="186" t="s">
        <v>1304</v>
      </c>
      <c r="L1043" s="187" t="s">
        <v>1304</v>
      </c>
      <c r="M1043" s="258"/>
      <c r="O1043" s="177"/>
      <c r="P1043" s="165"/>
    </row>
    <row r="1044" spans="1:16">
      <c r="A1044" s="188" t="s">
        <v>1439</v>
      </c>
      <c r="B1044" s="189" t="s">
        <v>1440</v>
      </c>
      <c r="C1044" s="190">
        <v>2.09</v>
      </c>
      <c r="D1044" s="191">
        <v>0.1166</v>
      </c>
      <c r="E1044" s="192">
        <v>0.1724</v>
      </c>
      <c r="F1044" s="193">
        <v>1.2</v>
      </c>
      <c r="G1044" s="172">
        <f t="shared" si="15"/>
        <v>0.2069</v>
      </c>
      <c r="H1044" s="173">
        <f>G1044*'2-Calculator'!$G$23</f>
        <v>1122.4324999999999</v>
      </c>
      <c r="I1044" s="194" t="s">
        <v>13</v>
      </c>
      <c r="J1044" s="194" t="s">
        <v>13</v>
      </c>
      <c r="K1044" s="195" t="s">
        <v>1405</v>
      </c>
      <c r="L1044" s="196" t="s">
        <v>1405</v>
      </c>
      <c r="M1044" s="258"/>
      <c r="O1044" s="177"/>
      <c r="P1044" s="165"/>
    </row>
    <row r="1045" spans="1:16">
      <c r="A1045" s="166" t="s">
        <v>1441</v>
      </c>
      <c r="B1045" s="167" t="s">
        <v>1440</v>
      </c>
      <c r="C1045" s="168">
        <v>2.46</v>
      </c>
      <c r="D1045" s="169">
        <v>0.15909999999999999</v>
      </c>
      <c r="E1045" s="170">
        <v>0.23519999999999999</v>
      </c>
      <c r="F1045" s="171">
        <v>1.2</v>
      </c>
      <c r="G1045" s="172">
        <f t="shared" ref="G1045:G1108" si="16">ROUND(E1045*F1045,4)</f>
        <v>0.28220000000000001</v>
      </c>
      <c r="H1045" s="173">
        <f>G1045*'2-Calculator'!$G$23</f>
        <v>1530.9349999999999</v>
      </c>
      <c r="I1045" s="174" t="s">
        <v>13</v>
      </c>
      <c r="J1045" s="174" t="s">
        <v>13</v>
      </c>
      <c r="K1045" s="175" t="s">
        <v>1405</v>
      </c>
      <c r="L1045" s="176" t="s">
        <v>1405</v>
      </c>
      <c r="M1045" s="258"/>
      <c r="O1045" s="177"/>
      <c r="P1045" s="165"/>
    </row>
    <row r="1046" spans="1:16">
      <c r="A1046" s="166" t="s">
        <v>1442</v>
      </c>
      <c r="B1046" s="167" t="s">
        <v>1440</v>
      </c>
      <c r="C1046" s="168">
        <v>3.68</v>
      </c>
      <c r="D1046" s="169">
        <v>0.30520000000000003</v>
      </c>
      <c r="E1046" s="170">
        <v>0.45119999999999999</v>
      </c>
      <c r="F1046" s="171">
        <v>1.2</v>
      </c>
      <c r="G1046" s="172">
        <f t="shared" si="16"/>
        <v>0.54139999999999999</v>
      </c>
      <c r="H1046" s="173">
        <f>G1046*'2-Calculator'!$G$23</f>
        <v>2937.0949999999998</v>
      </c>
      <c r="I1046" s="174" t="s">
        <v>13</v>
      </c>
      <c r="J1046" s="174" t="s">
        <v>13</v>
      </c>
      <c r="K1046" s="175" t="s">
        <v>1405</v>
      </c>
      <c r="L1046" s="176" t="s">
        <v>1405</v>
      </c>
      <c r="M1046" s="258"/>
      <c r="O1046" s="177"/>
      <c r="P1046" s="165"/>
    </row>
    <row r="1047" spans="1:16">
      <c r="A1047" s="178" t="s">
        <v>1443</v>
      </c>
      <c r="B1047" s="179" t="s">
        <v>1440</v>
      </c>
      <c r="C1047" s="180">
        <v>14.44</v>
      </c>
      <c r="D1047" s="181">
        <v>1.8967000000000001</v>
      </c>
      <c r="E1047" s="182">
        <v>2.8037999999999998</v>
      </c>
      <c r="F1047" s="183">
        <v>1.2</v>
      </c>
      <c r="G1047" s="182">
        <f t="shared" si="16"/>
        <v>3.3645999999999998</v>
      </c>
      <c r="H1047" s="184">
        <f>G1047*'2-Calculator'!$G$23</f>
        <v>18252.954999999998</v>
      </c>
      <c r="I1047" s="185" t="s">
        <v>13</v>
      </c>
      <c r="J1047" s="185" t="s">
        <v>13</v>
      </c>
      <c r="K1047" s="186" t="s">
        <v>1304</v>
      </c>
      <c r="L1047" s="187" t="s">
        <v>1304</v>
      </c>
      <c r="M1047" s="258"/>
      <c r="O1047" s="177"/>
      <c r="P1047" s="165"/>
    </row>
    <row r="1048" spans="1:16">
      <c r="A1048" s="188" t="s">
        <v>1444</v>
      </c>
      <c r="B1048" s="189" t="s">
        <v>1445</v>
      </c>
      <c r="C1048" s="190">
        <v>3.01</v>
      </c>
      <c r="D1048" s="191">
        <v>1.0471999999999999</v>
      </c>
      <c r="E1048" s="192">
        <v>1.548</v>
      </c>
      <c r="F1048" s="193">
        <v>1</v>
      </c>
      <c r="G1048" s="172">
        <f t="shared" si="16"/>
        <v>1.548</v>
      </c>
      <c r="H1048" s="173">
        <f>G1048*'2-Calculator'!$G$23</f>
        <v>8397.9</v>
      </c>
      <c r="I1048" s="194" t="s">
        <v>13</v>
      </c>
      <c r="J1048" s="194" t="s">
        <v>12</v>
      </c>
      <c r="K1048" s="195" t="s">
        <v>152</v>
      </c>
      <c r="L1048" s="196" t="s">
        <v>159</v>
      </c>
      <c r="M1048" s="258"/>
      <c r="O1048" s="177"/>
      <c r="P1048" s="165"/>
    </row>
    <row r="1049" spans="1:16">
      <c r="A1049" s="166" t="s">
        <v>1446</v>
      </c>
      <c r="B1049" s="167" t="s">
        <v>1445</v>
      </c>
      <c r="C1049" s="168">
        <v>4.7300000000000004</v>
      </c>
      <c r="D1049" s="169">
        <v>1.3916999999999999</v>
      </c>
      <c r="E1049" s="170">
        <v>2.0573000000000001</v>
      </c>
      <c r="F1049" s="171">
        <v>1</v>
      </c>
      <c r="G1049" s="172">
        <f t="shared" si="16"/>
        <v>2.0573000000000001</v>
      </c>
      <c r="H1049" s="173">
        <f>G1049*'2-Calculator'!$G$23</f>
        <v>11160.852500000001</v>
      </c>
      <c r="I1049" s="174" t="s">
        <v>13</v>
      </c>
      <c r="J1049" s="174" t="s">
        <v>12</v>
      </c>
      <c r="K1049" s="175" t="s">
        <v>152</v>
      </c>
      <c r="L1049" s="176" t="s">
        <v>159</v>
      </c>
      <c r="M1049" s="258"/>
      <c r="O1049" s="177"/>
      <c r="P1049" s="165"/>
    </row>
    <row r="1050" spans="1:16">
      <c r="A1050" s="166" t="s">
        <v>1447</v>
      </c>
      <c r="B1050" s="167" t="s">
        <v>1445</v>
      </c>
      <c r="C1050" s="168">
        <v>8.43</v>
      </c>
      <c r="D1050" s="169">
        <v>2.0886</v>
      </c>
      <c r="E1050" s="170">
        <v>3.0874999999999999</v>
      </c>
      <c r="F1050" s="171">
        <v>1</v>
      </c>
      <c r="G1050" s="172">
        <f t="shared" si="16"/>
        <v>3.0874999999999999</v>
      </c>
      <c r="H1050" s="173">
        <f>G1050*'2-Calculator'!$G$23</f>
        <v>16749.6875</v>
      </c>
      <c r="I1050" s="174" t="s">
        <v>13</v>
      </c>
      <c r="J1050" s="174" t="s">
        <v>12</v>
      </c>
      <c r="K1050" s="175" t="s">
        <v>152</v>
      </c>
      <c r="L1050" s="176" t="s">
        <v>159</v>
      </c>
      <c r="M1050" s="258"/>
      <c r="O1050" s="177"/>
      <c r="P1050" s="165"/>
    </row>
    <row r="1051" spans="1:16">
      <c r="A1051" s="178" t="s">
        <v>1448</v>
      </c>
      <c r="B1051" s="179" t="s">
        <v>1445</v>
      </c>
      <c r="C1051" s="180">
        <v>12.77</v>
      </c>
      <c r="D1051" s="181">
        <v>3.3614999999999999</v>
      </c>
      <c r="E1051" s="182">
        <v>4.9691000000000001</v>
      </c>
      <c r="F1051" s="183">
        <v>1</v>
      </c>
      <c r="G1051" s="182">
        <f t="shared" si="16"/>
        <v>4.9691000000000001</v>
      </c>
      <c r="H1051" s="184">
        <f>G1051*'2-Calculator'!$G$23</f>
        <v>26957.3675</v>
      </c>
      <c r="I1051" s="185" t="s">
        <v>13</v>
      </c>
      <c r="J1051" s="185" t="s">
        <v>12</v>
      </c>
      <c r="K1051" s="186" t="s">
        <v>152</v>
      </c>
      <c r="L1051" s="187" t="s">
        <v>159</v>
      </c>
      <c r="M1051" s="258"/>
      <c r="O1051" s="177"/>
      <c r="P1051" s="165"/>
    </row>
    <row r="1052" spans="1:16">
      <c r="A1052" s="188" t="s">
        <v>1449</v>
      </c>
      <c r="B1052" s="189" t="s">
        <v>1450</v>
      </c>
      <c r="C1052" s="190">
        <v>3.55</v>
      </c>
      <c r="D1052" s="191">
        <v>0.83440000000000003</v>
      </c>
      <c r="E1052" s="192">
        <v>1.2334000000000001</v>
      </c>
      <c r="F1052" s="193">
        <v>1</v>
      </c>
      <c r="G1052" s="172">
        <f t="shared" si="16"/>
        <v>1.2334000000000001</v>
      </c>
      <c r="H1052" s="173">
        <f>G1052*'2-Calculator'!$G$23</f>
        <v>6691.1950000000006</v>
      </c>
      <c r="I1052" s="194" t="s">
        <v>13</v>
      </c>
      <c r="J1052" s="194" t="s">
        <v>12</v>
      </c>
      <c r="K1052" s="195" t="s">
        <v>152</v>
      </c>
      <c r="L1052" s="196" t="s">
        <v>159</v>
      </c>
      <c r="M1052" s="258"/>
      <c r="O1052" s="177"/>
      <c r="P1052" s="165"/>
    </row>
    <row r="1053" spans="1:16">
      <c r="A1053" s="166" t="s">
        <v>1451</v>
      </c>
      <c r="B1053" s="167" t="s">
        <v>1450</v>
      </c>
      <c r="C1053" s="168">
        <v>4.3099999999999996</v>
      </c>
      <c r="D1053" s="169">
        <v>1.1299999999999999</v>
      </c>
      <c r="E1053" s="170">
        <v>1.6704000000000001</v>
      </c>
      <c r="F1053" s="171">
        <v>1</v>
      </c>
      <c r="G1053" s="172">
        <f t="shared" si="16"/>
        <v>1.6704000000000001</v>
      </c>
      <c r="H1053" s="173">
        <f>G1053*'2-Calculator'!$G$23</f>
        <v>9061.92</v>
      </c>
      <c r="I1053" s="174" t="s">
        <v>13</v>
      </c>
      <c r="J1053" s="174" t="s">
        <v>12</v>
      </c>
      <c r="K1053" s="175" t="s">
        <v>152</v>
      </c>
      <c r="L1053" s="176" t="s">
        <v>159</v>
      </c>
      <c r="M1053" s="258"/>
      <c r="O1053" s="177"/>
      <c r="P1053" s="165"/>
    </row>
    <row r="1054" spans="1:16">
      <c r="A1054" s="166" t="s">
        <v>1452</v>
      </c>
      <c r="B1054" s="167" t="s">
        <v>1450</v>
      </c>
      <c r="C1054" s="168">
        <v>8.43</v>
      </c>
      <c r="D1054" s="169">
        <v>1.5558000000000001</v>
      </c>
      <c r="E1054" s="170">
        <v>2.2997999999999998</v>
      </c>
      <c r="F1054" s="171">
        <v>1</v>
      </c>
      <c r="G1054" s="172">
        <f t="shared" si="16"/>
        <v>2.2997999999999998</v>
      </c>
      <c r="H1054" s="173">
        <f>G1054*'2-Calculator'!$G$23</f>
        <v>12476.414999999999</v>
      </c>
      <c r="I1054" s="174" t="s">
        <v>13</v>
      </c>
      <c r="J1054" s="174" t="s">
        <v>12</v>
      </c>
      <c r="K1054" s="175" t="s">
        <v>152</v>
      </c>
      <c r="L1054" s="176" t="s">
        <v>159</v>
      </c>
      <c r="M1054" s="258"/>
      <c r="O1054" s="177"/>
      <c r="P1054" s="165"/>
    </row>
    <row r="1055" spans="1:16">
      <c r="A1055" s="178" t="s">
        <v>1453</v>
      </c>
      <c r="B1055" s="179" t="s">
        <v>1450</v>
      </c>
      <c r="C1055" s="180">
        <v>18.39</v>
      </c>
      <c r="D1055" s="181">
        <v>3.5832000000000002</v>
      </c>
      <c r="E1055" s="182">
        <v>5.2968000000000002</v>
      </c>
      <c r="F1055" s="183">
        <v>1</v>
      </c>
      <c r="G1055" s="182">
        <f t="shared" si="16"/>
        <v>5.2968000000000002</v>
      </c>
      <c r="H1055" s="184">
        <f>G1055*'2-Calculator'!$G$23</f>
        <v>28735.14</v>
      </c>
      <c r="I1055" s="185" t="s">
        <v>13</v>
      </c>
      <c r="J1055" s="185" t="s">
        <v>12</v>
      </c>
      <c r="K1055" s="186" t="s">
        <v>152</v>
      </c>
      <c r="L1055" s="187" t="s">
        <v>159</v>
      </c>
      <c r="M1055" s="258"/>
      <c r="O1055" s="177"/>
      <c r="P1055" s="165"/>
    </row>
    <row r="1056" spans="1:16">
      <c r="A1056" s="188" t="s">
        <v>1454</v>
      </c>
      <c r="B1056" s="189" t="s">
        <v>1455</v>
      </c>
      <c r="C1056" s="190">
        <v>3</v>
      </c>
      <c r="D1056" s="191">
        <v>0.4758</v>
      </c>
      <c r="E1056" s="192">
        <v>0.70330000000000004</v>
      </c>
      <c r="F1056" s="193">
        <v>1</v>
      </c>
      <c r="G1056" s="172">
        <f t="shared" si="16"/>
        <v>0.70330000000000004</v>
      </c>
      <c r="H1056" s="173">
        <f>G1056*'2-Calculator'!$G$23</f>
        <v>3815.4025000000001</v>
      </c>
      <c r="I1056" s="194" t="s">
        <v>13</v>
      </c>
      <c r="J1056" s="194" t="s">
        <v>12</v>
      </c>
      <c r="K1056" s="195" t="s">
        <v>152</v>
      </c>
      <c r="L1056" s="196" t="s">
        <v>159</v>
      </c>
      <c r="M1056" s="258"/>
      <c r="O1056" s="177"/>
      <c r="P1056" s="165"/>
    </row>
    <row r="1057" spans="1:16">
      <c r="A1057" s="166" t="s">
        <v>1456</v>
      </c>
      <c r="B1057" s="167" t="s">
        <v>1455</v>
      </c>
      <c r="C1057" s="168">
        <v>3.83</v>
      </c>
      <c r="D1057" s="169">
        <v>0.58660000000000001</v>
      </c>
      <c r="E1057" s="170">
        <v>0.86709999999999998</v>
      </c>
      <c r="F1057" s="171">
        <v>1</v>
      </c>
      <c r="G1057" s="172">
        <f t="shared" si="16"/>
        <v>0.86709999999999998</v>
      </c>
      <c r="H1057" s="173">
        <f>G1057*'2-Calculator'!$G$23</f>
        <v>4704.0174999999999</v>
      </c>
      <c r="I1057" s="174" t="s">
        <v>13</v>
      </c>
      <c r="J1057" s="174" t="s">
        <v>12</v>
      </c>
      <c r="K1057" s="175" t="s">
        <v>152</v>
      </c>
      <c r="L1057" s="176" t="s">
        <v>159</v>
      </c>
      <c r="M1057" s="258"/>
      <c r="O1057" s="177"/>
      <c r="P1057" s="165"/>
    </row>
    <row r="1058" spans="1:16">
      <c r="A1058" s="166" t="s">
        <v>1457</v>
      </c>
      <c r="B1058" s="167" t="s">
        <v>1455</v>
      </c>
      <c r="C1058" s="168">
        <v>5.77</v>
      </c>
      <c r="D1058" s="169">
        <v>0.86980000000000002</v>
      </c>
      <c r="E1058" s="170">
        <v>1.2858000000000001</v>
      </c>
      <c r="F1058" s="171">
        <v>1</v>
      </c>
      <c r="G1058" s="172">
        <f t="shared" si="16"/>
        <v>1.2858000000000001</v>
      </c>
      <c r="H1058" s="173">
        <f>G1058*'2-Calculator'!$G$23</f>
        <v>6975.4650000000001</v>
      </c>
      <c r="I1058" s="174" t="s">
        <v>13</v>
      </c>
      <c r="J1058" s="174" t="s">
        <v>12</v>
      </c>
      <c r="K1058" s="175" t="s">
        <v>152</v>
      </c>
      <c r="L1058" s="176" t="s">
        <v>159</v>
      </c>
      <c r="M1058" s="258"/>
      <c r="O1058" s="177"/>
      <c r="P1058" s="165"/>
    </row>
    <row r="1059" spans="1:16">
      <c r="A1059" s="178" t="s">
        <v>1458</v>
      </c>
      <c r="B1059" s="179" t="s">
        <v>1455</v>
      </c>
      <c r="C1059" s="180">
        <v>12.46</v>
      </c>
      <c r="D1059" s="181">
        <v>1.88</v>
      </c>
      <c r="E1059" s="182">
        <v>2.7791000000000001</v>
      </c>
      <c r="F1059" s="183">
        <v>1</v>
      </c>
      <c r="G1059" s="182">
        <f t="shared" si="16"/>
        <v>2.7791000000000001</v>
      </c>
      <c r="H1059" s="184">
        <f>G1059*'2-Calculator'!$G$23</f>
        <v>15076.6175</v>
      </c>
      <c r="I1059" s="185" t="s">
        <v>13</v>
      </c>
      <c r="J1059" s="185" t="s">
        <v>12</v>
      </c>
      <c r="K1059" s="186" t="s">
        <v>152</v>
      </c>
      <c r="L1059" s="187" t="s">
        <v>159</v>
      </c>
      <c r="M1059" s="258"/>
      <c r="O1059" s="177"/>
      <c r="P1059" s="165"/>
    </row>
    <row r="1060" spans="1:16">
      <c r="A1060" s="188" t="s">
        <v>1459</v>
      </c>
      <c r="B1060" s="189" t="s">
        <v>1460</v>
      </c>
      <c r="C1060" s="190">
        <v>2.37</v>
      </c>
      <c r="D1060" s="191">
        <v>0.50649999999999995</v>
      </c>
      <c r="E1060" s="192">
        <v>0.74870000000000003</v>
      </c>
      <c r="F1060" s="193">
        <v>1</v>
      </c>
      <c r="G1060" s="172">
        <f t="shared" si="16"/>
        <v>0.74870000000000003</v>
      </c>
      <c r="H1060" s="173">
        <f>G1060*'2-Calculator'!$G$23</f>
        <v>4061.6975000000002</v>
      </c>
      <c r="I1060" s="194" t="s">
        <v>13</v>
      </c>
      <c r="J1060" s="194" t="s">
        <v>12</v>
      </c>
      <c r="K1060" s="195" t="s">
        <v>152</v>
      </c>
      <c r="L1060" s="196" t="s">
        <v>159</v>
      </c>
      <c r="M1060" s="258"/>
      <c r="O1060" s="177"/>
      <c r="P1060" s="165"/>
    </row>
    <row r="1061" spans="1:16">
      <c r="A1061" s="166" t="s">
        <v>1461</v>
      </c>
      <c r="B1061" s="167" t="s">
        <v>1460</v>
      </c>
      <c r="C1061" s="168">
        <v>3.55</v>
      </c>
      <c r="D1061" s="169">
        <v>0.71199999999999997</v>
      </c>
      <c r="E1061" s="170">
        <v>1.0525</v>
      </c>
      <c r="F1061" s="171">
        <v>1</v>
      </c>
      <c r="G1061" s="172">
        <f t="shared" si="16"/>
        <v>1.0525</v>
      </c>
      <c r="H1061" s="173">
        <f>G1061*'2-Calculator'!$G$23</f>
        <v>5709.8125</v>
      </c>
      <c r="I1061" s="174" t="s">
        <v>13</v>
      </c>
      <c r="J1061" s="174" t="s">
        <v>12</v>
      </c>
      <c r="K1061" s="175" t="s">
        <v>152</v>
      </c>
      <c r="L1061" s="176" t="s">
        <v>159</v>
      </c>
      <c r="M1061" s="258"/>
      <c r="O1061" s="177"/>
      <c r="P1061" s="165"/>
    </row>
    <row r="1062" spans="1:16">
      <c r="A1062" s="166" t="s">
        <v>1462</v>
      </c>
      <c r="B1062" s="167" t="s">
        <v>1460</v>
      </c>
      <c r="C1062" s="168">
        <v>5.29</v>
      </c>
      <c r="D1062" s="169">
        <v>1.0165999999999999</v>
      </c>
      <c r="E1062" s="170">
        <v>1.5027999999999999</v>
      </c>
      <c r="F1062" s="171">
        <v>1</v>
      </c>
      <c r="G1062" s="172">
        <f t="shared" si="16"/>
        <v>1.5027999999999999</v>
      </c>
      <c r="H1062" s="173">
        <f>G1062*'2-Calculator'!$G$23</f>
        <v>8152.69</v>
      </c>
      <c r="I1062" s="174" t="s">
        <v>13</v>
      </c>
      <c r="J1062" s="174" t="s">
        <v>12</v>
      </c>
      <c r="K1062" s="175" t="s">
        <v>152</v>
      </c>
      <c r="L1062" s="176" t="s">
        <v>159</v>
      </c>
      <c r="M1062" s="258"/>
      <c r="O1062" s="177"/>
      <c r="P1062" s="165"/>
    </row>
    <row r="1063" spans="1:16">
      <c r="A1063" s="178" t="s">
        <v>1463</v>
      </c>
      <c r="B1063" s="179" t="s">
        <v>1460</v>
      </c>
      <c r="C1063" s="180">
        <v>10.69</v>
      </c>
      <c r="D1063" s="181">
        <v>1.798</v>
      </c>
      <c r="E1063" s="182">
        <v>2.6579000000000002</v>
      </c>
      <c r="F1063" s="183">
        <v>1</v>
      </c>
      <c r="G1063" s="182">
        <f t="shared" si="16"/>
        <v>2.6579000000000002</v>
      </c>
      <c r="H1063" s="184">
        <f>G1063*'2-Calculator'!$G$23</f>
        <v>14419.1075</v>
      </c>
      <c r="I1063" s="185" t="s">
        <v>13</v>
      </c>
      <c r="J1063" s="185" t="s">
        <v>12</v>
      </c>
      <c r="K1063" s="186" t="s">
        <v>152</v>
      </c>
      <c r="L1063" s="187" t="s">
        <v>159</v>
      </c>
      <c r="M1063" s="258"/>
      <c r="O1063" s="177"/>
      <c r="P1063" s="165"/>
    </row>
    <row r="1064" spans="1:16">
      <c r="A1064" s="188" t="s">
        <v>1464</v>
      </c>
      <c r="B1064" s="189" t="s">
        <v>1465</v>
      </c>
      <c r="C1064" s="190">
        <v>3.54</v>
      </c>
      <c r="D1064" s="191">
        <v>0.42399999999999999</v>
      </c>
      <c r="E1064" s="192">
        <v>0.62680000000000002</v>
      </c>
      <c r="F1064" s="193">
        <v>1</v>
      </c>
      <c r="G1064" s="172">
        <f t="shared" si="16"/>
        <v>0.62680000000000002</v>
      </c>
      <c r="H1064" s="173">
        <f>G1064*'2-Calculator'!$G$23</f>
        <v>3400.3900000000003</v>
      </c>
      <c r="I1064" s="194" t="s">
        <v>13</v>
      </c>
      <c r="J1064" s="194" t="s">
        <v>12</v>
      </c>
      <c r="K1064" s="195" t="s">
        <v>152</v>
      </c>
      <c r="L1064" s="196" t="s">
        <v>159</v>
      </c>
      <c r="M1064" s="258"/>
      <c r="O1064" s="177"/>
      <c r="P1064" s="165"/>
    </row>
    <row r="1065" spans="1:16">
      <c r="A1065" s="166" t="s">
        <v>1466</v>
      </c>
      <c r="B1065" s="167" t="s">
        <v>1465</v>
      </c>
      <c r="C1065" s="168">
        <v>4.54</v>
      </c>
      <c r="D1065" s="169">
        <v>0.55459999999999998</v>
      </c>
      <c r="E1065" s="170">
        <v>0.81979999999999997</v>
      </c>
      <c r="F1065" s="171">
        <v>1</v>
      </c>
      <c r="G1065" s="172">
        <f t="shared" si="16"/>
        <v>0.81979999999999997</v>
      </c>
      <c r="H1065" s="173">
        <f>G1065*'2-Calculator'!$G$23</f>
        <v>4447.415</v>
      </c>
      <c r="I1065" s="174" t="s">
        <v>13</v>
      </c>
      <c r="J1065" s="174" t="s">
        <v>12</v>
      </c>
      <c r="K1065" s="175" t="s">
        <v>152</v>
      </c>
      <c r="L1065" s="176" t="s">
        <v>159</v>
      </c>
      <c r="M1065" s="258"/>
      <c r="O1065" s="177"/>
      <c r="P1065" s="165"/>
    </row>
    <row r="1066" spans="1:16">
      <c r="A1066" s="166" t="s">
        <v>1467</v>
      </c>
      <c r="B1066" s="167" t="s">
        <v>1465</v>
      </c>
      <c r="C1066" s="168">
        <v>6.4</v>
      </c>
      <c r="D1066" s="169">
        <v>0.76439999999999997</v>
      </c>
      <c r="E1066" s="170">
        <v>1.1299999999999999</v>
      </c>
      <c r="F1066" s="171">
        <v>1</v>
      </c>
      <c r="G1066" s="172">
        <f t="shared" si="16"/>
        <v>1.1299999999999999</v>
      </c>
      <c r="H1066" s="173">
        <f>G1066*'2-Calculator'!$G$23</f>
        <v>6130.2499999999991</v>
      </c>
      <c r="I1066" s="174" t="s">
        <v>13</v>
      </c>
      <c r="J1066" s="174" t="s">
        <v>12</v>
      </c>
      <c r="K1066" s="175" t="s">
        <v>152</v>
      </c>
      <c r="L1066" s="176" t="s">
        <v>159</v>
      </c>
      <c r="M1066" s="258"/>
      <c r="O1066" s="177"/>
      <c r="P1066" s="165"/>
    </row>
    <row r="1067" spans="1:16">
      <c r="A1067" s="178" t="s">
        <v>1468</v>
      </c>
      <c r="B1067" s="179" t="s">
        <v>1465</v>
      </c>
      <c r="C1067" s="180">
        <v>9.8800000000000008</v>
      </c>
      <c r="D1067" s="181">
        <v>1.5296000000000001</v>
      </c>
      <c r="E1067" s="182">
        <v>2.2610999999999999</v>
      </c>
      <c r="F1067" s="183">
        <v>1</v>
      </c>
      <c r="G1067" s="182">
        <f t="shared" si="16"/>
        <v>2.2610999999999999</v>
      </c>
      <c r="H1067" s="184">
        <f>G1067*'2-Calculator'!$G$23</f>
        <v>12266.467499999999</v>
      </c>
      <c r="I1067" s="185" t="s">
        <v>13</v>
      </c>
      <c r="J1067" s="185" t="s">
        <v>12</v>
      </c>
      <c r="K1067" s="186" t="s">
        <v>152</v>
      </c>
      <c r="L1067" s="187" t="s">
        <v>159</v>
      </c>
      <c r="M1067" s="258"/>
      <c r="O1067" s="177"/>
      <c r="P1067" s="165"/>
    </row>
    <row r="1068" spans="1:16">
      <c r="A1068" s="188" t="s">
        <v>1469</v>
      </c>
      <c r="B1068" s="189" t="s">
        <v>1470</v>
      </c>
      <c r="C1068" s="190">
        <v>2.38</v>
      </c>
      <c r="D1068" s="191">
        <v>0.40039999999999998</v>
      </c>
      <c r="E1068" s="192">
        <v>0.59189999999999998</v>
      </c>
      <c r="F1068" s="193">
        <v>1</v>
      </c>
      <c r="G1068" s="172">
        <f t="shared" si="16"/>
        <v>0.59189999999999998</v>
      </c>
      <c r="H1068" s="173">
        <f>G1068*'2-Calculator'!$G$23</f>
        <v>3211.0574999999999</v>
      </c>
      <c r="I1068" s="194" t="s">
        <v>13</v>
      </c>
      <c r="J1068" s="194" t="s">
        <v>12</v>
      </c>
      <c r="K1068" s="195" t="s">
        <v>152</v>
      </c>
      <c r="L1068" s="196" t="s">
        <v>159</v>
      </c>
      <c r="M1068" s="258"/>
      <c r="O1068" s="177"/>
      <c r="P1068" s="165"/>
    </row>
    <row r="1069" spans="1:16">
      <c r="A1069" s="166" t="s">
        <v>1471</v>
      </c>
      <c r="B1069" s="167" t="s">
        <v>1470</v>
      </c>
      <c r="C1069" s="168">
        <v>2.99</v>
      </c>
      <c r="D1069" s="169">
        <v>0.50629999999999997</v>
      </c>
      <c r="E1069" s="170">
        <v>0.74839999999999995</v>
      </c>
      <c r="F1069" s="171">
        <v>1</v>
      </c>
      <c r="G1069" s="172">
        <f t="shared" si="16"/>
        <v>0.74839999999999995</v>
      </c>
      <c r="H1069" s="173">
        <f>G1069*'2-Calculator'!$G$23</f>
        <v>4060.0699999999997</v>
      </c>
      <c r="I1069" s="174" t="s">
        <v>13</v>
      </c>
      <c r="J1069" s="174" t="s">
        <v>12</v>
      </c>
      <c r="K1069" s="175" t="s">
        <v>152</v>
      </c>
      <c r="L1069" s="176" t="s">
        <v>159</v>
      </c>
      <c r="M1069" s="258"/>
      <c r="O1069" s="177"/>
      <c r="P1069" s="165"/>
    </row>
    <row r="1070" spans="1:16">
      <c r="A1070" s="166" t="s">
        <v>1472</v>
      </c>
      <c r="B1070" s="167" t="s">
        <v>1470</v>
      </c>
      <c r="C1070" s="168">
        <v>4.1500000000000004</v>
      </c>
      <c r="D1070" s="169">
        <v>0.66639999999999999</v>
      </c>
      <c r="E1070" s="170">
        <v>0.98509999999999998</v>
      </c>
      <c r="F1070" s="171">
        <v>1</v>
      </c>
      <c r="G1070" s="172">
        <f t="shared" si="16"/>
        <v>0.98509999999999998</v>
      </c>
      <c r="H1070" s="173">
        <f>G1070*'2-Calculator'!$G$23</f>
        <v>5344.1674999999996</v>
      </c>
      <c r="I1070" s="174" t="s">
        <v>13</v>
      </c>
      <c r="J1070" s="174" t="s">
        <v>12</v>
      </c>
      <c r="K1070" s="175" t="s">
        <v>152</v>
      </c>
      <c r="L1070" s="176" t="s">
        <v>159</v>
      </c>
      <c r="M1070" s="258"/>
      <c r="O1070" s="177"/>
      <c r="P1070" s="165"/>
    </row>
    <row r="1071" spans="1:16">
      <c r="A1071" s="178" t="s">
        <v>1473</v>
      </c>
      <c r="B1071" s="179" t="s">
        <v>1470</v>
      </c>
      <c r="C1071" s="180">
        <v>7.26</v>
      </c>
      <c r="D1071" s="181">
        <v>1.0958000000000001</v>
      </c>
      <c r="E1071" s="182">
        <v>1.6198999999999999</v>
      </c>
      <c r="F1071" s="183">
        <v>1</v>
      </c>
      <c r="G1071" s="182">
        <f t="shared" si="16"/>
        <v>1.6198999999999999</v>
      </c>
      <c r="H1071" s="184">
        <f>G1071*'2-Calculator'!$G$23</f>
        <v>8787.9574999999986</v>
      </c>
      <c r="I1071" s="185" t="s">
        <v>13</v>
      </c>
      <c r="J1071" s="185" t="s">
        <v>12</v>
      </c>
      <c r="K1071" s="186" t="s">
        <v>152</v>
      </c>
      <c r="L1071" s="187" t="s">
        <v>159</v>
      </c>
      <c r="M1071" s="258"/>
      <c r="O1071" s="177"/>
      <c r="P1071" s="165"/>
    </row>
    <row r="1072" spans="1:16">
      <c r="A1072" s="188" t="s">
        <v>1474</v>
      </c>
      <c r="B1072" s="189" t="s">
        <v>1475</v>
      </c>
      <c r="C1072" s="190">
        <v>3.87</v>
      </c>
      <c r="D1072" s="191">
        <v>1.2204999999999999</v>
      </c>
      <c r="E1072" s="192">
        <v>1.8042</v>
      </c>
      <c r="F1072" s="193">
        <v>1</v>
      </c>
      <c r="G1072" s="172">
        <f t="shared" si="16"/>
        <v>1.8042</v>
      </c>
      <c r="H1072" s="173">
        <f>G1072*'2-Calculator'!$G$23</f>
        <v>9787.7849999999999</v>
      </c>
      <c r="I1072" s="194" t="s">
        <v>13</v>
      </c>
      <c r="J1072" s="194" t="s">
        <v>12</v>
      </c>
      <c r="K1072" s="195" t="s">
        <v>152</v>
      </c>
      <c r="L1072" s="196" t="s">
        <v>159</v>
      </c>
      <c r="M1072" s="258"/>
      <c r="O1072" s="177"/>
      <c r="P1072" s="165"/>
    </row>
    <row r="1073" spans="1:16">
      <c r="A1073" s="166" t="s">
        <v>1476</v>
      </c>
      <c r="B1073" s="167" t="s">
        <v>1475</v>
      </c>
      <c r="C1073" s="168">
        <v>5.57</v>
      </c>
      <c r="D1073" s="169">
        <v>1.5740000000000001</v>
      </c>
      <c r="E1073" s="170">
        <v>2.3268</v>
      </c>
      <c r="F1073" s="171">
        <v>1</v>
      </c>
      <c r="G1073" s="172">
        <f t="shared" si="16"/>
        <v>2.3268</v>
      </c>
      <c r="H1073" s="173">
        <f>G1073*'2-Calculator'!$G$23</f>
        <v>12622.89</v>
      </c>
      <c r="I1073" s="174" t="s">
        <v>13</v>
      </c>
      <c r="J1073" s="174" t="s">
        <v>12</v>
      </c>
      <c r="K1073" s="175" t="s">
        <v>152</v>
      </c>
      <c r="L1073" s="176" t="s">
        <v>159</v>
      </c>
      <c r="M1073" s="258"/>
      <c r="O1073" s="177"/>
      <c r="P1073" s="165"/>
    </row>
    <row r="1074" spans="1:16">
      <c r="A1074" s="166" t="s">
        <v>1477</v>
      </c>
      <c r="B1074" s="167" t="s">
        <v>1475</v>
      </c>
      <c r="C1074" s="168">
        <v>10.16</v>
      </c>
      <c r="D1074" s="169">
        <v>2.3944999999999999</v>
      </c>
      <c r="E1074" s="170">
        <v>3.5396999999999998</v>
      </c>
      <c r="F1074" s="171">
        <v>1</v>
      </c>
      <c r="G1074" s="172">
        <f t="shared" si="16"/>
        <v>3.5396999999999998</v>
      </c>
      <c r="H1074" s="173">
        <f>G1074*'2-Calculator'!$G$23</f>
        <v>19202.872499999998</v>
      </c>
      <c r="I1074" s="174" t="s">
        <v>13</v>
      </c>
      <c r="J1074" s="174" t="s">
        <v>12</v>
      </c>
      <c r="K1074" s="175" t="s">
        <v>152</v>
      </c>
      <c r="L1074" s="176" t="s">
        <v>159</v>
      </c>
      <c r="M1074" s="258"/>
      <c r="O1074" s="177"/>
      <c r="P1074" s="165"/>
    </row>
    <row r="1075" spans="1:16">
      <c r="A1075" s="178" t="s">
        <v>1478</v>
      </c>
      <c r="B1075" s="179" t="s">
        <v>1475</v>
      </c>
      <c r="C1075" s="180">
        <v>21.44</v>
      </c>
      <c r="D1075" s="181">
        <v>4.5312999999999999</v>
      </c>
      <c r="E1075" s="182">
        <v>6.6984000000000004</v>
      </c>
      <c r="F1075" s="183">
        <v>1</v>
      </c>
      <c r="G1075" s="182">
        <f t="shared" si="16"/>
        <v>6.6984000000000004</v>
      </c>
      <c r="H1075" s="184">
        <f>G1075*'2-Calculator'!$G$23</f>
        <v>36338.82</v>
      </c>
      <c r="I1075" s="185" t="s">
        <v>13</v>
      </c>
      <c r="J1075" s="185" t="s">
        <v>12</v>
      </c>
      <c r="K1075" s="186" t="s">
        <v>152</v>
      </c>
      <c r="L1075" s="187" t="s">
        <v>159</v>
      </c>
      <c r="M1075" s="258"/>
      <c r="O1075" s="177"/>
      <c r="P1075" s="165"/>
    </row>
    <row r="1076" spans="1:16">
      <c r="A1076" s="188" t="s">
        <v>1479</v>
      </c>
      <c r="B1076" s="189" t="s">
        <v>1480</v>
      </c>
      <c r="C1076" s="190">
        <v>2.7</v>
      </c>
      <c r="D1076" s="191">
        <v>0.92430000000000001</v>
      </c>
      <c r="E1076" s="192">
        <v>1.3663000000000001</v>
      </c>
      <c r="F1076" s="193">
        <v>1</v>
      </c>
      <c r="G1076" s="172">
        <f t="shared" si="16"/>
        <v>1.3663000000000001</v>
      </c>
      <c r="H1076" s="173">
        <f>G1076*'2-Calculator'!$G$23</f>
        <v>7412.1775000000007</v>
      </c>
      <c r="I1076" s="194" t="s">
        <v>13</v>
      </c>
      <c r="J1076" s="194" t="s">
        <v>12</v>
      </c>
      <c r="K1076" s="195" t="s">
        <v>152</v>
      </c>
      <c r="L1076" s="196" t="s">
        <v>159</v>
      </c>
      <c r="M1076" s="258"/>
      <c r="O1076" s="177"/>
      <c r="P1076" s="165"/>
    </row>
    <row r="1077" spans="1:16">
      <c r="A1077" s="166" t="s">
        <v>1481</v>
      </c>
      <c r="B1077" s="167" t="s">
        <v>1480</v>
      </c>
      <c r="C1077" s="168">
        <v>4.4000000000000004</v>
      </c>
      <c r="D1077" s="169">
        <v>1.1336999999999999</v>
      </c>
      <c r="E1077" s="170">
        <v>1.6758999999999999</v>
      </c>
      <c r="F1077" s="171">
        <v>1</v>
      </c>
      <c r="G1077" s="172">
        <f t="shared" si="16"/>
        <v>1.6758999999999999</v>
      </c>
      <c r="H1077" s="173">
        <f>G1077*'2-Calculator'!$G$23</f>
        <v>9091.7574999999997</v>
      </c>
      <c r="I1077" s="174" t="s">
        <v>13</v>
      </c>
      <c r="J1077" s="174" t="s">
        <v>12</v>
      </c>
      <c r="K1077" s="175" t="s">
        <v>152</v>
      </c>
      <c r="L1077" s="176" t="s">
        <v>159</v>
      </c>
      <c r="M1077" s="258"/>
      <c r="O1077" s="177"/>
      <c r="P1077" s="165"/>
    </row>
    <row r="1078" spans="1:16">
      <c r="A1078" s="166" t="s">
        <v>1482</v>
      </c>
      <c r="B1078" s="167" t="s">
        <v>1480</v>
      </c>
      <c r="C1078" s="168">
        <v>9.91</v>
      </c>
      <c r="D1078" s="169">
        <v>1.8167</v>
      </c>
      <c r="E1078" s="170">
        <v>2.6855000000000002</v>
      </c>
      <c r="F1078" s="171">
        <v>1</v>
      </c>
      <c r="G1078" s="172">
        <f t="shared" si="16"/>
        <v>2.6855000000000002</v>
      </c>
      <c r="H1078" s="173">
        <f>G1078*'2-Calculator'!$G$23</f>
        <v>14568.837500000001</v>
      </c>
      <c r="I1078" s="174" t="s">
        <v>13</v>
      </c>
      <c r="J1078" s="174" t="s">
        <v>12</v>
      </c>
      <c r="K1078" s="175" t="s">
        <v>152</v>
      </c>
      <c r="L1078" s="176" t="s">
        <v>159</v>
      </c>
      <c r="M1078" s="258"/>
      <c r="O1078" s="177"/>
      <c r="P1078" s="165"/>
    </row>
    <row r="1079" spans="1:16">
      <c r="A1079" s="178" t="s">
        <v>1483</v>
      </c>
      <c r="B1079" s="179" t="s">
        <v>1480</v>
      </c>
      <c r="C1079" s="180">
        <v>20.51</v>
      </c>
      <c r="D1079" s="181">
        <v>3.8460999999999999</v>
      </c>
      <c r="E1079" s="182">
        <v>5.6855000000000002</v>
      </c>
      <c r="F1079" s="183">
        <v>1</v>
      </c>
      <c r="G1079" s="182">
        <f t="shared" si="16"/>
        <v>5.6855000000000002</v>
      </c>
      <c r="H1079" s="184">
        <f>G1079*'2-Calculator'!$G$23</f>
        <v>30843.837500000001</v>
      </c>
      <c r="I1079" s="185" t="s">
        <v>13</v>
      </c>
      <c r="J1079" s="185" t="s">
        <v>12</v>
      </c>
      <c r="K1079" s="186" t="s">
        <v>152</v>
      </c>
      <c r="L1079" s="187" t="s">
        <v>159</v>
      </c>
      <c r="M1079" s="258"/>
      <c r="O1079" s="177"/>
      <c r="P1079" s="165"/>
    </row>
    <row r="1080" spans="1:16">
      <c r="A1080" s="188" t="s">
        <v>1484</v>
      </c>
      <c r="B1080" s="189" t="s">
        <v>1485</v>
      </c>
      <c r="C1080" s="190">
        <v>5.33</v>
      </c>
      <c r="D1080" s="191">
        <v>0.80059999999999998</v>
      </c>
      <c r="E1080" s="192">
        <v>1.1835</v>
      </c>
      <c r="F1080" s="193">
        <v>1</v>
      </c>
      <c r="G1080" s="172">
        <f t="shared" si="16"/>
        <v>1.1835</v>
      </c>
      <c r="H1080" s="173">
        <f>G1080*'2-Calculator'!$G$23</f>
        <v>6420.4875000000002</v>
      </c>
      <c r="I1080" s="194" t="s">
        <v>13</v>
      </c>
      <c r="J1080" s="194" t="s">
        <v>12</v>
      </c>
      <c r="K1080" s="195" t="s">
        <v>152</v>
      </c>
      <c r="L1080" s="196" t="s">
        <v>159</v>
      </c>
      <c r="M1080" s="258"/>
      <c r="O1080" s="177"/>
      <c r="P1080" s="165"/>
    </row>
    <row r="1081" spans="1:16">
      <c r="A1081" s="166" t="s">
        <v>1486</v>
      </c>
      <c r="B1081" s="167" t="s">
        <v>1485</v>
      </c>
      <c r="C1081" s="168">
        <v>7.32</v>
      </c>
      <c r="D1081" s="169">
        <v>1.2498</v>
      </c>
      <c r="E1081" s="170">
        <v>1.8474999999999999</v>
      </c>
      <c r="F1081" s="171">
        <v>1</v>
      </c>
      <c r="G1081" s="172">
        <f t="shared" si="16"/>
        <v>1.8474999999999999</v>
      </c>
      <c r="H1081" s="173">
        <f>G1081*'2-Calculator'!$G$23</f>
        <v>10022.6875</v>
      </c>
      <c r="I1081" s="174" t="s">
        <v>13</v>
      </c>
      <c r="J1081" s="174" t="s">
        <v>12</v>
      </c>
      <c r="K1081" s="175" t="s">
        <v>152</v>
      </c>
      <c r="L1081" s="176" t="s">
        <v>159</v>
      </c>
      <c r="M1081" s="258"/>
      <c r="O1081" s="177"/>
      <c r="P1081" s="165"/>
    </row>
    <row r="1082" spans="1:16">
      <c r="A1082" s="166" t="s">
        <v>1487</v>
      </c>
      <c r="B1082" s="167" t="s">
        <v>1485</v>
      </c>
      <c r="C1082" s="168">
        <v>12.68</v>
      </c>
      <c r="D1082" s="169">
        <v>1.8949</v>
      </c>
      <c r="E1082" s="170">
        <v>2.8010999999999999</v>
      </c>
      <c r="F1082" s="171">
        <v>1</v>
      </c>
      <c r="G1082" s="172">
        <f t="shared" si="16"/>
        <v>2.8010999999999999</v>
      </c>
      <c r="H1082" s="173">
        <f>G1082*'2-Calculator'!$G$23</f>
        <v>15195.967499999999</v>
      </c>
      <c r="I1082" s="174" t="s">
        <v>13</v>
      </c>
      <c r="J1082" s="174" t="s">
        <v>12</v>
      </c>
      <c r="K1082" s="175" t="s">
        <v>152</v>
      </c>
      <c r="L1082" s="176" t="s">
        <v>159</v>
      </c>
      <c r="M1082" s="258"/>
      <c r="O1082" s="177"/>
      <c r="P1082" s="165"/>
    </row>
    <row r="1083" spans="1:16">
      <c r="A1083" s="178" t="s">
        <v>1488</v>
      </c>
      <c r="B1083" s="179" t="s">
        <v>1485</v>
      </c>
      <c r="C1083" s="180">
        <v>22.37</v>
      </c>
      <c r="D1083" s="181">
        <v>3.6778</v>
      </c>
      <c r="E1083" s="182">
        <v>5.4367000000000001</v>
      </c>
      <c r="F1083" s="183">
        <v>1</v>
      </c>
      <c r="G1083" s="182">
        <f t="shared" si="16"/>
        <v>5.4367000000000001</v>
      </c>
      <c r="H1083" s="184">
        <f>G1083*'2-Calculator'!$G$23</f>
        <v>29494.0975</v>
      </c>
      <c r="I1083" s="185" t="s">
        <v>13</v>
      </c>
      <c r="J1083" s="185" t="s">
        <v>12</v>
      </c>
      <c r="K1083" s="186" t="s">
        <v>152</v>
      </c>
      <c r="L1083" s="187" t="s">
        <v>159</v>
      </c>
      <c r="M1083" s="258"/>
      <c r="O1083" s="177"/>
      <c r="P1083" s="165"/>
    </row>
    <row r="1084" spans="1:16">
      <c r="A1084" s="188" t="s">
        <v>1489</v>
      </c>
      <c r="B1084" s="189" t="s">
        <v>1490</v>
      </c>
      <c r="C1084" s="190">
        <v>4.1100000000000003</v>
      </c>
      <c r="D1084" s="191">
        <v>0.74870000000000003</v>
      </c>
      <c r="E1084" s="192">
        <v>1.1068</v>
      </c>
      <c r="F1084" s="193">
        <v>1</v>
      </c>
      <c r="G1084" s="172">
        <f t="shared" si="16"/>
        <v>1.1068</v>
      </c>
      <c r="H1084" s="173">
        <f>G1084*'2-Calculator'!$G$23</f>
        <v>6004.39</v>
      </c>
      <c r="I1084" s="194" t="s">
        <v>13</v>
      </c>
      <c r="J1084" s="194" t="s">
        <v>12</v>
      </c>
      <c r="K1084" s="195" t="s">
        <v>152</v>
      </c>
      <c r="L1084" s="196" t="s">
        <v>159</v>
      </c>
      <c r="M1084" s="258"/>
      <c r="O1084" s="177"/>
      <c r="P1084" s="165"/>
    </row>
    <row r="1085" spans="1:16">
      <c r="A1085" s="166" t="s">
        <v>1491</v>
      </c>
      <c r="B1085" s="167" t="s">
        <v>1490</v>
      </c>
      <c r="C1085" s="168">
        <v>4.8499999999999996</v>
      </c>
      <c r="D1085" s="169">
        <v>0.78659999999999997</v>
      </c>
      <c r="E1085" s="170">
        <v>1.1628000000000001</v>
      </c>
      <c r="F1085" s="171">
        <v>1</v>
      </c>
      <c r="G1085" s="172">
        <f t="shared" si="16"/>
        <v>1.1628000000000001</v>
      </c>
      <c r="H1085" s="173">
        <f>G1085*'2-Calculator'!$G$23</f>
        <v>6308.1900000000005</v>
      </c>
      <c r="I1085" s="174" t="s">
        <v>13</v>
      </c>
      <c r="J1085" s="174" t="s">
        <v>12</v>
      </c>
      <c r="K1085" s="175" t="s">
        <v>152</v>
      </c>
      <c r="L1085" s="176" t="s">
        <v>159</v>
      </c>
      <c r="M1085" s="258"/>
      <c r="O1085" s="177"/>
      <c r="P1085" s="165"/>
    </row>
    <row r="1086" spans="1:16">
      <c r="A1086" s="166" t="s">
        <v>1492</v>
      </c>
      <c r="B1086" s="167" t="s">
        <v>1490</v>
      </c>
      <c r="C1086" s="168">
        <v>7.67</v>
      </c>
      <c r="D1086" s="169">
        <v>1.1486000000000001</v>
      </c>
      <c r="E1086" s="170">
        <v>1.6979</v>
      </c>
      <c r="F1086" s="171">
        <v>1</v>
      </c>
      <c r="G1086" s="172">
        <f t="shared" si="16"/>
        <v>1.6979</v>
      </c>
      <c r="H1086" s="173">
        <f>G1086*'2-Calculator'!$G$23</f>
        <v>9211.1075000000001</v>
      </c>
      <c r="I1086" s="174" t="s">
        <v>13</v>
      </c>
      <c r="J1086" s="174" t="s">
        <v>12</v>
      </c>
      <c r="K1086" s="175" t="s">
        <v>152</v>
      </c>
      <c r="L1086" s="176" t="s">
        <v>159</v>
      </c>
      <c r="M1086" s="258"/>
      <c r="O1086" s="177"/>
      <c r="P1086" s="165"/>
    </row>
    <row r="1087" spans="1:16">
      <c r="A1087" s="178" t="s">
        <v>1493</v>
      </c>
      <c r="B1087" s="179" t="s">
        <v>1490</v>
      </c>
      <c r="C1087" s="180">
        <v>14</v>
      </c>
      <c r="D1087" s="181">
        <v>2.1829000000000001</v>
      </c>
      <c r="E1087" s="182">
        <v>3.2269000000000001</v>
      </c>
      <c r="F1087" s="183">
        <v>1</v>
      </c>
      <c r="G1087" s="182">
        <f t="shared" si="16"/>
        <v>3.2269000000000001</v>
      </c>
      <c r="H1087" s="184">
        <f>G1087*'2-Calculator'!$G$23</f>
        <v>17505.932499999999</v>
      </c>
      <c r="I1087" s="185" t="s">
        <v>13</v>
      </c>
      <c r="J1087" s="185" t="s">
        <v>12</v>
      </c>
      <c r="K1087" s="186" t="s">
        <v>152</v>
      </c>
      <c r="L1087" s="187" t="s">
        <v>159</v>
      </c>
      <c r="M1087" s="258"/>
      <c r="O1087" s="177"/>
      <c r="P1087" s="165"/>
    </row>
    <row r="1088" spans="1:16">
      <c r="A1088" s="188" t="s">
        <v>1494</v>
      </c>
      <c r="B1088" s="189" t="s">
        <v>1495</v>
      </c>
      <c r="C1088" s="190">
        <v>3.15</v>
      </c>
      <c r="D1088" s="191">
        <v>0.55659999999999998</v>
      </c>
      <c r="E1088" s="192">
        <v>0.82279999999999998</v>
      </c>
      <c r="F1088" s="193">
        <v>1</v>
      </c>
      <c r="G1088" s="172">
        <f t="shared" si="16"/>
        <v>0.82279999999999998</v>
      </c>
      <c r="H1088" s="173">
        <f>G1088*'2-Calculator'!$G$23</f>
        <v>4463.6899999999996</v>
      </c>
      <c r="I1088" s="194" t="s">
        <v>13</v>
      </c>
      <c r="J1088" s="194" t="s">
        <v>12</v>
      </c>
      <c r="K1088" s="195" t="s">
        <v>152</v>
      </c>
      <c r="L1088" s="196" t="s">
        <v>159</v>
      </c>
      <c r="M1088" s="258"/>
      <c r="O1088" s="177"/>
      <c r="P1088" s="165"/>
    </row>
    <row r="1089" spans="1:16">
      <c r="A1089" s="166" t="s">
        <v>1496</v>
      </c>
      <c r="B1089" s="167" t="s">
        <v>1495</v>
      </c>
      <c r="C1089" s="168">
        <v>5.1100000000000003</v>
      </c>
      <c r="D1089" s="169">
        <v>0.96199999999999997</v>
      </c>
      <c r="E1089" s="170">
        <v>1.4220999999999999</v>
      </c>
      <c r="F1089" s="171">
        <v>1</v>
      </c>
      <c r="G1089" s="172">
        <f t="shared" si="16"/>
        <v>1.4220999999999999</v>
      </c>
      <c r="H1089" s="173">
        <f>G1089*'2-Calculator'!$G$23</f>
        <v>7714.8924999999999</v>
      </c>
      <c r="I1089" s="174" t="s">
        <v>13</v>
      </c>
      <c r="J1089" s="174" t="s">
        <v>12</v>
      </c>
      <c r="K1089" s="175" t="s">
        <v>152</v>
      </c>
      <c r="L1089" s="176" t="s">
        <v>159</v>
      </c>
      <c r="M1089" s="258"/>
      <c r="O1089" s="177"/>
      <c r="P1089" s="165"/>
    </row>
    <row r="1090" spans="1:16">
      <c r="A1090" s="166" t="s">
        <v>1497</v>
      </c>
      <c r="B1090" s="167" t="s">
        <v>1495</v>
      </c>
      <c r="C1090" s="168">
        <v>7.9</v>
      </c>
      <c r="D1090" s="169">
        <v>1.3677999999999999</v>
      </c>
      <c r="E1090" s="170">
        <v>2.0219</v>
      </c>
      <c r="F1090" s="171">
        <v>1</v>
      </c>
      <c r="G1090" s="172">
        <f t="shared" si="16"/>
        <v>2.0219</v>
      </c>
      <c r="H1090" s="173">
        <f>G1090*'2-Calculator'!$G$23</f>
        <v>10968.807500000001</v>
      </c>
      <c r="I1090" s="174" t="s">
        <v>13</v>
      </c>
      <c r="J1090" s="174" t="s">
        <v>12</v>
      </c>
      <c r="K1090" s="175" t="s">
        <v>152</v>
      </c>
      <c r="L1090" s="176" t="s">
        <v>159</v>
      </c>
      <c r="M1090" s="258"/>
      <c r="O1090" s="177"/>
      <c r="P1090" s="165"/>
    </row>
    <row r="1091" spans="1:16">
      <c r="A1091" s="178" t="s">
        <v>1498</v>
      </c>
      <c r="B1091" s="179" t="s">
        <v>1495</v>
      </c>
      <c r="C1091" s="180">
        <v>15.05</v>
      </c>
      <c r="D1091" s="181">
        <v>2.5621999999999998</v>
      </c>
      <c r="E1091" s="182">
        <v>3.7875999999999999</v>
      </c>
      <c r="F1091" s="183">
        <v>1</v>
      </c>
      <c r="G1091" s="182">
        <f t="shared" si="16"/>
        <v>3.7875999999999999</v>
      </c>
      <c r="H1091" s="184">
        <f>G1091*'2-Calculator'!$G$23</f>
        <v>20547.73</v>
      </c>
      <c r="I1091" s="185" t="s">
        <v>13</v>
      </c>
      <c r="J1091" s="185" t="s">
        <v>12</v>
      </c>
      <c r="K1091" s="186" t="s">
        <v>152</v>
      </c>
      <c r="L1091" s="187" t="s">
        <v>159</v>
      </c>
      <c r="M1091" s="258"/>
      <c r="O1091" s="177"/>
      <c r="P1091" s="165"/>
    </row>
    <row r="1092" spans="1:16">
      <c r="A1092" s="188" t="s">
        <v>1499</v>
      </c>
      <c r="B1092" s="189" t="s">
        <v>1500</v>
      </c>
      <c r="C1092" s="190">
        <v>2.91</v>
      </c>
      <c r="D1092" s="191">
        <v>0.48920000000000002</v>
      </c>
      <c r="E1092" s="192">
        <v>0.72319999999999995</v>
      </c>
      <c r="F1092" s="193">
        <v>1</v>
      </c>
      <c r="G1092" s="172">
        <f t="shared" si="16"/>
        <v>0.72319999999999995</v>
      </c>
      <c r="H1092" s="173">
        <f>G1092*'2-Calculator'!$G$23</f>
        <v>3923.3599999999997</v>
      </c>
      <c r="I1092" s="194" t="s">
        <v>13</v>
      </c>
      <c r="J1092" s="194" t="s">
        <v>12</v>
      </c>
      <c r="K1092" s="195" t="s">
        <v>152</v>
      </c>
      <c r="L1092" s="196" t="s">
        <v>159</v>
      </c>
      <c r="M1092" s="258"/>
      <c r="O1092" s="177"/>
      <c r="P1092" s="165"/>
    </row>
    <row r="1093" spans="1:16">
      <c r="A1093" s="166" t="s">
        <v>1501</v>
      </c>
      <c r="B1093" s="167" t="s">
        <v>1500</v>
      </c>
      <c r="C1093" s="168">
        <v>3.64</v>
      </c>
      <c r="D1093" s="169">
        <v>0.56369999999999998</v>
      </c>
      <c r="E1093" s="170">
        <v>0.83330000000000004</v>
      </c>
      <c r="F1093" s="171">
        <v>1</v>
      </c>
      <c r="G1093" s="172">
        <f t="shared" si="16"/>
        <v>0.83330000000000004</v>
      </c>
      <c r="H1093" s="173">
        <f>G1093*'2-Calculator'!$G$23</f>
        <v>4520.6525000000001</v>
      </c>
      <c r="I1093" s="174" t="s">
        <v>13</v>
      </c>
      <c r="J1093" s="174" t="s">
        <v>12</v>
      </c>
      <c r="K1093" s="175" t="s">
        <v>152</v>
      </c>
      <c r="L1093" s="176" t="s">
        <v>159</v>
      </c>
      <c r="M1093" s="258"/>
      <c r="O1093" s="177"/>
      <c r="P1093" s="165"/>
    </row>
    <row r="1094" spans="1:16">
      <c r="A1094" s="166" t="s">
        <v>1502</v>
      </c>
      <c r="B1094" s="167" t="s">
        <v>1500</v>
      </c>
      <c r="C1094" s="168">
        <v>5.69</v>
      </c>
      <c r="D1094" s="169">
        <v>0.79610000000000003</v>
      </c>
      <c r="E1094" s="170">
        <v>1.1768000000000001</v>
      </c>
      <c r="F1094" s="171">
        <v>1</v>
      </c>
      <c r="G1094" s="172">
        <f t="shared" si="16"/>
        <v>1.1768000000000001</v>
      </c>
      <c r="H1094" s="173">
        <f>G1094*'2-Calculator'!$G$23</f>
        <v>6384.14</v>
      </c>
      <c r="I1094" s="174" t="s">
        <v>13</v>
      </c>
      <c r="J1094" s="174" t="s">
        <v>12</v>
      </c>
      <c r="K1094" s="175" t="s">
        <v>152</v>
      </c>
      <c r="L1094" s="176" t="s">
        <v>159</v>
      </c>
      <c r="M1094" s="258"/>
      <c r="O1094" s="177"/>
      <c r="P1094" s="165"/>
    </row>
    <row r="1095" spans="1:16">
      <c r="A1095" s="178" t="s">
        <v>1503</v>
      </c>
      <c r="B1095" s="179" t="s">
        <v>1500</v>
      </c>
      <c r="C1095" s="180">
        <v>9.94</v>
      </c>
      <c r="D1095" s="181">
        <v>1.3592</v>
      </c>
      <c r="E1095" s="182">
        <v>2.0091999999999999</v>
      </c>
      <c r="F1095" s="183">
        <v>1</v>
      </c>
      <c r="G1095" s="182">
        <f t="shared" si="16"/>
        <v>2.0091999999999999</v>
      </c>
      <c r="H1095" s="184">
        <f>G1095*'2-Calculator'!$G$23</f>
        <v>10899.91</v>
      </c>
      <c r="I1095" s="185" t="s">
        <v>13</v>
      </c>
      <c r="J1095" s="185" t="s">
        <v>12</v>
      </c>
      <c r="K1095" s="186" t="s">
        <v>152</v>
      </c>
      <c r="L1095" s="187" t="s">
        <v>159</v>
      </c>
      <c r="M1095" s="258"/>
      <c r="O1095" s="177"/>
      <c r="P1095" s="165"/>
    </row>
    <row r="1096" spans="1:16">
      <c r="A1096" s="188" t="s">
        <v>1504</v>
      </c>
      <c r="B1096" s="189" t="s">
        <v>1505</v>
      </c>
      <c r="C1096" s="190">
        <v>3.9</v>
      </c>
      <c r="D1096" s="191">
        <v>0.5403</v>
      </c>
      <c r="E1096" s="192">
        <v>0.79869999999999997</v>
      </c>
      <c r="F1096" s="193">
        <v>1</v>
      </c>
      <c r="G1096" s="172">
        <f t="shared" si="16"/>
        <v>0.79869999999999997</v>
      </c>
      <c r="H1096" s="173">
        <f>G1096*'2-Calculator'!$G$23</f>
        <v>4332.9475000000002</v>
      </c>
      <c r="I1096" s="194" t="s">
        <v>13</v>
      </c>
      <c r="J1096" s="194" t="s">
        <v>12</v>
      </c>
      <c r="K1096" s="195" t="s">
        <v>152</v>
      </c>
      <c r="L1096" s="196" t="s">
        <v>159</v>
      </c>
      <c r="M1096" s="258"/>
      <c r="O1096" s="177"/>
      <c r="P1096" s="165"/>
    </row>
    <row r="1097" spans="1:16">
      <c r="A1097" s="166" t="s">
        <v>1506</v>
      </c>
      <c r="B1097" s="167" t="s">
        <v>1505</v>
      </c>
      <c r="C1097" s="168">
        <v>3.9</v>
      </c>
      <c r="D1097" s="169">
        <v>0.66520000000000001</v>
      </c>
      <c r="E1097" s="170">
        <v>0.98329999999999995</v>
      </c>
      <c r="F1097" s="171">
        <v>1</v>
      </c>
      <c r="G1097" s="172">
        <f t="shared" si="16"/>
        <v>0.98329999999999995</v>
      </c>
      <c r="H1097" s="173">
        <f>G1097*'2-Calculator'!$G$23</f>
        <v>5334.4025000000001</v>
      </c>
      <c r="I1097" s="174" t="s">
        <v>13</v>
      </c>
      <c r="J1097" s="174" t="s">
        <v>12</v>
      </c>
      <c r="K1097" s="175" t="s">
        <v>152</v>
      </c>
      <c r="L1097" s="176" t="s">
        <v>159</v>
      </c>
      <c r="M1097" s="258"/>
      <c r="O1097" s="177"/>
      <c r="P1097" s="165"/>
    </row>
    <row r="1098" spans="1:16">
      <c r="A1098" s="166" t="s">
        <v>1507</v>
      </c>
      <c r="B1098" s="167" t="s">
        <v>1505</v>
      </c>
      <c r="C1098" s="168">
        <v>9.19</v>
      </c>
      <c r="D1098" s="169">
        <v>1.2192000000000001</v>
      </c>
      <c r="E1098" s="170">
        <v>1.8023</v>
      </c>
      <c r="F1098" s="171">
        <v>1</v>
      </c>
      <c r="G1098" s="172">
        <f t="shared" si="16"/>
        <v>1.8023</v>
      </c>
      <c r="H1098" s="173">
        <f>G1098*'2-Calculator'!$G$23</f>
        <v>9777.4775000000009</v>
      </c>
      <c r="I1098" s="174" t="s">
        <v>13</v>
      </c>
      <c r="J1098" s="174" t="s">
        <v>12</v>
      </c>
      <c r="K1098" s="175" t="s">
        <v>152</v>
      </c>
      <c r="L1098" s="176" t="s">
        <v>159</v>
      </c>
      <c r="M1098" s="258"/>
      <c r="O1098" s="177"/>
      <c r="P1098" s="165"/>
    </row>
    <row r="1099" spans="1:16">
      <c r="A1099" s="178" t="s">
        <v>1508</v>
      </c>
      <c r="B1099" s="179" t="s">
        <v>1505</v>
      </c>
      <c r="C1099" s="180">
        <v>23.71</v>
      </c>
      <c r="D1099" s="181">
        <v>3.7944</v>
      </c>
      <c r="E1099" s="182">
        <v>5.609</v>
      </c>
      <c r="F1099" s="183">
        <v>1</v>
      </c>
      <c r="G1099" s="182">
        <f t="shared" si="16"/>
        <v>5.609</v>
      </c>
      <c r="H1099" s="184">
        <f>G1099*'2-Calculator'!$G$23</f>
        <v>30428.825000000001</v>
      </c>
      <c r="I1099" s="185" t="s">
        <v>13</v>
      </c>
      <c r="J1099" s="185" t="s">
        <v>12</v>
      </c>
      <c r="K1099" s="186" t="s">
        <v>152</v>
      </c>
      <c r="L1099" s="187" t="s">
        <v>159</v>
      </c>
      <c r="M1099" s="258"/>
      <c r="O1099" s="177"/>
      <c r="P1099" s="165"/>
    </row>
    <row r="1100" spans="1:16">
      <c r="A1100" s="188" t="s">
        <v>1509</v>
      </c>
      <c r="B1100" s="189" t="s">
        <v>1510</v>
      </c>
      <c r="C1100" s="190">
        <v>2.76</v>
      </c>
      <c r="D1100" s="191">
        <v>0.54830000000000001</v>
      </c>
      <c r="E1100" s="192">
        <v>0.8105</v>
      </c>
      <c r="F1100" s="193">
        <v>1</v>
      </c>
      <c r="G1100" s="172">
        <f t="shared" si="16"/>
        <v>0.8105</v>
      </c>
      <c r="H1100" s="173">
        <f>G1100*'2-Calculator'!$G$23</f>
        <v>4396.9624999999996</v>
      </c>
      <c r="I1100" s="194" t="s">
        <v>13</v>
      </c>
      <c r="J1100" s="194" t="s">
        <v>12</v>
      </c>
      <c r="K1100" s="195" t="s">
        <v>152</v>
      </c>
      <c r="L1100" s="196" t="s">
        <v>159</v>
      </c>
      <c r="M1100" s="258"/>
      <c r="O1100" s="177"/>
      <c r="P1100" s="165"/>
    </row>
    <row r="1101" spans="1:16">
      <c r="A1101" s="166" t="s">
        <v>1511</v>
      </c>
      <c r="B1101" s="167" t="s">
        <v>1510</v>
      </c>
      <c r="C1101" s="168">
        <v>3.53</v>
      </c>
      <c r="D1101" s="169">
        <v>0.7298</v>
      </c>
      <c r="E1101" s="170">
        <v>1.0788</v>
      </c>
      <c r="F1101" s="171">
        <v>1</v>
      </c>
      <c r="G1101" s="172">
        <f t="shared" si="16"/>
        <v>1.0788</v>
      </c>
      <c r="H1101" s="173">
        <f>G1101*'2-Calculator'!$G$23</f>
        <v>5852.49</v>
      </c>
      <c r="I1101" s="174" t="s">
        <v>13</v>
      </c>
      <c r="J1101" s="174" t="s">
        <v>12</v>
      </c>
      <c r="K1101" s="175" t="s">
        <v>152</v>
      </c>
      <c r="L1101" s="176" t="s">
        <v>159</v>
      </c>
      <c r="M1101" s="258"/>
      <c r="O1101" s="177"/>
      <c r="P1101" s="165"/>
    </row>
    <row r="1102" spans="1:16">
      <c r="A1102" s="166" t="s">
        <v>1512</v>
      </c>
      <c r="B1102" s="167" t="s">
        <v>1510</v>
      </c>
      <c r="C1102" s="168">
        <v>4.91</v>
      </c>
      <c r="D1102" s="169">
        <v>0.98199999999999998</v>
      </c>
      <c r="E1102" s="170">
        <v>1.4516</v>
      </c>
      <c r="F1102" s="171">
        <v>1</v>
      </c>
      <c r="G1102" s="172">
        <f t="shared" si="16"/>
        <v>1.4516</v>
      </c>
      <c r="H1102" s="173">
        <f>G1102*'2-Calculator'!$G$23</f>
        <v>7874.93</v>
      </c>
      <c r="I1102" s="174" t="s">
        <v>13</v>
      </c>
      <c r="J1102" s="174" t="s">
        <v>12</v>
      </c>
      <c r="K1102" s="175" t="s">
        <v>152</v>
      </c>
      <c r="L1102" s="176" t="s">
        <v>159</v>
      </c>
      <c r="M1102" s="258"/>
      <c r="O1102" s="177"/>
      <c r="P1102" s="165"/>
    </row>
    <row r="1103" spans="1:16">
      <c r="A1103" s="178" t="s">
        <v>1513</v>
      </c>
      <c r="B1103" s="179" t="s">
        <v>1510</v>
      </c>
      <c r="C1103" s="180">
        <v>11.18</v>
      </c>
      <c r="D1103" s="181">
        <v>1.9233</v>
      </c>
      <c r="E1103" s="182">
        <v>2.8431000000000002</v>
      </c>
      <c r="F1103" s="183">
        <v>1</v>
      </c>
      <c r="G1103" s="182">
        <f t="shared" si="16"/>
        <v>2.8431000000000002</v>
      </c>
      <c r="H1103" s="184">
        <f>G1103*'2-Calculator'!$G$23</f>
        <v>15423.817500000001</v>
      </c>
      <c r="I1103" s="185" t="s">
        <v>13</v>
      </c>
      <c r="J1103" s="185" t="s">
        <v>12</v>
      </c>
      <c r="K1103" s="186" t="s">
        <v>152</v>
      </c>
      <c r="L1103" s="187" t="s">
        <v>159</v>
      </c>
      <c r="M1103" s="258"/>
      <c r="O1103" s="177"/>
      <c r="P1103" s="165"/>
    </row>
    <row r="1104" spans="1:16">
      <c r="A1104" s="188" t="s">
        <v>1514</v>
      </c>
      <c r="B1104" s="189" t="s">
        <v>1515</v>
      </c>
      <c r="C1104" s="190">
        <v>4.2300000000000004</v>
      </c>
      <c r="D1104" s="191">
        <v>0.8498</v>
      </c>
      <c r="E1104" s="192">
        <v>1.2562</v>
      </c>
      <c r="F1104" s="193">
        <v>1</v>
      </c>
      <c r="G1104" s="172">
        <f t="shared" si="16"/>
        <v>1.2562</v>
      </c>
      <c r="H1104" s="173">
        <f>G1104*'2-Calculator'!$G$23</f>
        <v>6814.8850000000002</v>
      </c>
      <c r="I1104" s="194" t="s">
        <v>13</v>
      </c>
      <c r="J1104" s="194" t="s">
        <v>12</v>
      </c>
      <c r="K1104" s="195" t="s">
        <v>152</v>
      </c>
      <c r="L1104" s="196" t="s">
        <v>159</v>
      </c>
      <c r="M1104" s="258"/>
      <c r="O1104" s="177"/>
      <c r="P1104" s="165"/>
    </row>
    <row r="1105" spans="1:16">
      <c r="A1105" s="166" t="s">
        <v>1516</v>
      </c>
      <c r="B1105" s="167" t="s">
        <v>1515</v>
      </c>
      <c r="C1105" s="168">
        <v>6.13</v>
      </c>
      <c r="D1105" s="169">
        <v>1.2183999999999999</v>
      </c>
      <c r="E1105" s="170">
        <v>1.8010999999999999</v>
      </c>
      <c r="F1105" s="171">
        <v>1</v>
      </c>
      <c r="G1105" s="172">
        <f t="shared" si="16"/>
        <v>1.8010999999999999</v>
      </c>
      <c r="H1105" s="173">
        <f>G1105*'2-Calculator'!$G$23</f>
        <v>9770.9674999999988</v>
      </c>
      <c r="I1105" s="174" t="s">
        <v>13</v>
      </c>
      <c r="J1105" s="174" t="s">
        <v>12</v>
      </c>
      <c r="K1105" s="175" t="s">
        <v>152</v>
      </c>
      <c r="L1105" s="176" t="s">
        <v>159</v>
      </c>
      <c r="M1105" s="258"/>
      <c r="O1105" s="177"/>
      <c r="P1105" s="165"/>
    </row>
    <row r="1106" spans="1:16">
      <c r="A1106" s="166" t="s">
        <v>1517</v>
      </c>
      <c r="B1106" s="167" t="s">
        <v>1515</v>
      </c>
      <c r="C1106" s="168">
        <v>9.67</v>
      </c>
      <c r="D1106" s="169">
        <v>1.8140000000000001</v>
      </c>
      <c r="E1106" s="170">
        <v>2.6815000000000002</v>
      </c>
      <c r="F1106" s="171">
        <v>1</v>
      </c>
      <c r="G1106" s="172">
        <f t="shared" si="16"/>
        <v>2.6815000000000002</v>
      </c>
      <c r="H1106" s="173">
        <f>G1106*'2-Calculator'!$G$23</f>
        <v>14547.137500000001</v>
      </c>
      <c r="I1106" s="174" t="s">
        <v>13</v>
      </c>
      <c r="J1106" s="174" t="s">
        <v>12</v>
      </c>
      <c r="K1106" s="175" t="s">
        <v>152</v>
      </c>
      <c r="L1106" s="176" t="s">
        <v>159</v>
      </c>
      <c r="M1106" s="258"/>
      <c r="O1106" s="177"/>
      <c r="P1106" s="165"/>
    </row>
    <row r="1107" spans="1:16">
      <c r="A1107" s="178" t="s">
        <v>1518</v>
      </c>
      <c r="B1107" s="179" t="s">
        <v>1515</v>
      </c>
      <c r="C1107" s="180">
        <v>15.53</v>
      </c>
      <c r="D1107" s="181">
        <v>3.3908</v>
      </c>
      <c r="E1107" s="182">
        <v>5.0124000000000004</v>
      </c>
      <c r="F1107" s="183">
        <v>1</v>
      </c>
      <c r="G1107" s="182">
        <f t="shared" si="16"/>
        <v>5.0124000000000004</v>
      </c>
      <c r="H1107" s="184">
        <f>G1107*'2-Calculator'!$G$23</f>
        <v>27192.27</v>
      </c>
      <c r="I1107" s="185" t="s">
        <v>13</v>
      </c>
      <c r="J1107" s="185" t="s">
        <v>12</v>
      </c>
      <c r="K1107" s="186" t="s">
        <v>152</v>
      </c>
      <c r="L1107" s="187" t="s">
        <v>159</v>
      </c>
      <c r="M1107" s="258"/>
      <c r="O1107" s="177"/>
      <c r="P1107" s="165"/>
    </row>
    <row r="1108" spans="1:16">
      <c r="A1108" s="188" t="s">
        <v>1519</v>
      </c>
      <c r="B1108" s="189" t="s">
        <v>1520</v>
      </c>
      <c r="C1108" s="190">
        <v>4.33</v>
      </c>
      <c r="D1108" s="191">
        <v>0.84299999999999997</v>
      </c>
      <c r="E1108" s="192">
        <v>1.2462</v>
      </c>
      <c r="F1108" s="193">
        <v>1</v>
      </c>
      <c r="G1108" s="172">
        <f t="shared" si="16"/>
        <v>1.2462</v>
      </c>
      <c r="H1108" s="173">
        <f>G1108*'2-Calculator'!$G$23</f>
        <v>6760.6350000000002</v>
      </c>
      <c r="I1108" s="194" t="s">
        <v>13</v>
      </c>
      <c r="J1108" s="194" t="s">
        <v>12</v>
      </c>
      <c r="K1108" s="195" t="s">
        <v>152</v>
      </c>
      <c r="L1108" s="196" t="s">
        <v>159</v>
      </c>
      <c r="M1108" s="258"/>
      <c r="O1108" s="177"/>
      <c r="P1108" s="165"/>
    </row>
    <row r="1109" spans="1:16">
      <c r="A1109" s="166" t="s">
        <v>1521</v>
      </c>
      <c r="B1109" s="167" t="s">
        <v>1520</v>
      </c>
      <c r="C1109" s="168">
        <v>6</v>
      </c>
      <c r="D1109" s="169">
        <v>1.0521</v>
      </c>
      <c r="E1109" s="170">
        <v>1.5552999999999999</v>
      </c>
      <c r="F1109" s="171">
        <v>1</v>
      </c>
      <c r="G1109" s="172">
        <f t="shared" ref="G1109:G1172" si="17">ROUND(E1109*F1109,4)</f>
        <v>1.5552999999999999</v>
      </c>
      <c r="H1109" s="173">
        <f>G1109*'2-Calculator'!$G$23</f>
        <v>8437.5024999999987</v>
      </c>
      <c r="I1109" s="174" t="s">
        <v>13</v>
      </c>
      <c r="J1109" s="174" t="s">
        <v>12</v>
      </c>
      <c r="K1109" s="175" t="s">
        <v>152</v>
      </c>
      <c r="L1109" s="176" t="s">
        <v>159</v>
      </c>
      <c r="M1109" s="258"/>
      <c r="O1109" s="177"/>
      <c r="P1109" s="165"/>
    </row>
    <row r="1110" spans="1:16">
      <c r="A1110" s="166" t="s">
        <v>1522</v>
      </c>
      <c r="B1110" s="167" t="s">
        <v>1520</v>
      </c>
      <c r="C1110" s="168">
        <v>9.6999999999999993</v>
      </c>
      <c r="D1110" s="169">
        <v>1.6820999999999999</v>
      </c>
      <c r="E1110" s="170">
        <v>2.4866000000000001</v>
      </c>
      <c r="F1110" s="171">
        <v>1</v>
      </c>
      <c r="G1110" s="172">
        <f t="shared" si="17"/>
        <v>2.4866000000000001</v>
      </c>
      <c r="H1110" s="173">
        <f>G1110*'2-Calculator'!$G$23</f>
        <v>13489.805</v>
      </c>
      <c r="I1110" s="174" t="s">
        <v>13</v>
      </c>
      <c r="J1110" s="174" t="s">
        <v>12</v>
      </c>
      <c r="K1110" s="175" t="s">
        <v>152</v>
      </c>
      <c r="L1110" s="176" t="s">
        <v>159</v>
      </c>
      <c r="M1110" s="258"/>
      <c r="O1110" s="177"/>
      <c r="P1110" s="165"/>
    </row>
    <row r="1111" spans="1:16">
      <c r="A1111" s="178" t="s">
        <v>1523</v>
      </c>
      <c r="B1111" s="179" t="s">
        <v>1520</v>
      </c>
      <c r="C1111" s="180">
        <v>17.2</v>
      </c>
      <c r="D1111" s="181">
        <v>3.2776999999999998</v>
      </c>
      <c r="E1111" s="182">
        <v>4.8452000000000002</v>
      </c>
      <c r="F1111" s="183">
        <v>1</v>
      </c>
      <c r="G1111" s="182">
        <f t="shared" si="17"/>
        <v>4.8452000000000002</v>
      </c>
      <c r="H1111" s="184">
        <f>G1111*'2-Calculator'!$G$23</f>
        <v>26285.21</v>
      </c>
      <c r="I1111" s="185" t="s">
        <v>13</v>
      </c>
      <c r="J1111" s="185" t="s">
        <v>12</v>
      </c>
      <c r="K1111" s="186" t="s">
        <v>152</v>
      </c>
      <c r="L1111" s="187" t="s">
        <v>159</v>
      </c>
      <c r="M1111" s="258"/>
      <c r="O1111" s="177"/>
      <c r="P1111" s="165"/>
    </row>
    <row r="1112" spans="1:16">
      <c r="A1112" s="188" t="s">
        <v>1524</v>
      </c>
      <c r="B1112" s="189" t="s">
        <v>1525</v>
      </c>
      <c r="C1112" s="190">
        <v>3.13</v>
      </c>
      <c r="D1112" s="191">
        <v>0.4526</v>
      </c>
      <c r="E1112" s="192">
        <v>0.66910000000000003</v>
      </c>
      <c r="F1112" s="193">
        <v>1</v>
      </c>
      <c r="G1112" s="172">
        <f t="shared" si="17"/>
        <v>0.66910000000000003</v>
      </c>
      <c r="H1112" s="173">
        <f>G1112*'2-Calculator'!$G$23</f>
        <v>3629.8675000000003</v>
      </c>
      <c r="I1112" s="194" t="s">
        <v>13</v>
      </c>
      <c r="J1112" s="194" t="s">
        <v>12</v>
      </c>
      <c r="K1112" s="195" t="s">
        <v>152</v>
      </c>
      <c r="L1112" s="196" t="s">
        <v>159</v>
      </c>
      <c r="M1112" s="258"/>
      <c r="O1112" s="177"/>
      <c r="P1112" s="165"/>
    </row>
    <row r="1113" spans="1:16">
      <c r="A1113" s="166" t="s">
        <v>1526</v>
      </c>
      <c r="B1113" s="167" t="s">
        <v>1525</v>
      </c>
      <c r="C1113" s="168">
        <v>3.91</v>
      </c>
      <c r="D1113" s="169">
        <v>0.57030000000000003</v>
      </c>
      <c r="E1113" s="170">
        <v>0.84299999999999997</v>
      </c>
      <c r="F1113" s="171">
        <v>1</v>
      </c>
      <c r="G1113" s="172">
        <f t="shared" si="17"/>
        <v>0.84299999999999997</v>
      </c>
      <c r="H1113" s="173">
        <f>G1113*'2-Calculator'!$G$23</f>
        <v>4573.2749999999996</v>
      </c>
      <c r="I1113" s="174" t="s">
        <v>13</v>
      </c>
      <c r="J1113" s="174" t="s">
        <v>12</v>
      </c>
      <c r="K1113" s="175" t="s">
        <v>152</v>
      </c>
      <c r="L1113" s="176" t="s">
        <v>159</v>
      </c>
      <c r="M1113" s="258"/>
      <c r="O1113" s="177"/>
      <c r="P1113" s="165"/>
    </row>
    <row r="1114" spans="1:16">
      <c r="A1114" s="166" t="s">
        <v>1527</v>
      </c>
      <c r="B1114" s="167" t="s">
        <v>1525</v>
      </c>
      <c r="C1114" s="168">
        <v>5.47</v>
      </c>
      <c r="D1114" s="169">
        <v>0.79930000000000001</v>
      </c>
      <c r="E1114" s="170">
        <v>1.1816</v>
      </c>
      <c r="F1114" s="171">
        <v>1</v>
      </c>
      <c r="G1114" s="172">
        <f t="shared" si="17"/>
        <v>1.1816</v>
      </c>
      <c r="H1114" s="173">
        <f>G1114*'2-Calculator'!$G$23</f>
        <v>6410.18</v>
      </c>
      <c r="I1114" s="174" t="s">
        <v>13</v>
      </c>
      <c r="J1114" s="174" t="s">
        <v>12</v>
      </c>
      <c r="K1114" s="175" t="s">
        <v>152</v>
      </c>
      <c r="L1114" s="176" t="s">
        <v>159</v>
      </c>
      <c r="M1114" s="258"/>
      <c r="O1114" s="177"/>
      <c r="P1114" s="165"/>
    </row>
    <row r="1115" spans="1:16">
      <c r="A1115" s="178" t="s">
        <v>1528</v>
      </c>
      <c r="B1115" s="179" t="s">
        <v>1525</v>
      </c>
      <c r="C1115" s="180">
        <v>8.4600000000000009</v>
      </c>
      <c r="D1115" s="181">
        <v>1.4005000000000001</v>
      </c>
      <c r="E1115" s="182">
        <v>2.0703</v>
      </c>
      <c r="F1115" s="183">
        <v>1</v>
      </c>
      <c r="G1115" s="182">
        <f t="shared" si="17"/>
        <v>2.0703</v>
      </c>
      <c r="H1115" s="184">
        <f>G1115*'2-Calculator'!$G$23</f>
        <v>11231.377500000001</v>
      </c>
      <c r="I1115" s="185" t="s">
        <v>13</v>
      </c>
      <c r="J1115" s="185" t="s">
        <v>12</v>
      </c>
      <c r="K1115" s="186" t="s">
        <v>152</v>
      </c>
      <c r="L1115" s="187" t="s">
        <v>159</v>
      </c>
      <c r="M1115" s="258"/>
      <c r="O1115" s="177"/>
      <c r="P1115" s="165"/>
    </row>
    <row r="1116" spans="1:16">
      <c r="A1116" s="188" t="s">
        <v>1529</v>
      </c>
      <c r="B1116" s="189" t="s">
        <v>1530</v>
      </c>
      <c r="C1116" s="190">
        <v>3.41</v>
      </c>
      <c r="D1116" s="191">
        <v>0.4425</v>
      </c>
      <c r="E1116" s="192">
        <v>0.65410000000000001</v>
      </c>
      <c r="F1116" s="193">
        <v>1</v>
      </c>
      <c r="G1116" s="172">
        <f t="shared" si="17"/>
        <v>0.65410000000000001</v>
      </c>
      <c r="H1116" s="173">
        <f>G1116*'2-Calculator'!$G$23</f>
        <v>3548.4925000000003</v>
      </c>
      <c r="I1116" s="194" t="s">
        <v>13</v>
      </c>
      <c r="J1116" s="194" t="s">
        <v>12</v>
      </c>
      <c r="K1116" s="195" t="s">
        <v>152</v>
      </c>
      <c r="L1116" s="196" t="s">
        <v>159</v>
      </c>
      <c r="M1116" s="258"/>
      <c r="O1116" s="177"/>
      <c r="P1116" s="165"/>
    </row>
    <row r="1117" spans="1:16">
      <c r="A1117" s="166" t="s">
        <v>1531</v>
      </c>
      <c r="B1117" s="167" t="s">
        <v>1530</v>
      </c>
      <c r="C1117" s="168">
        <v>4.25</v>
      </c>
      <c r="D1117" s="169">
        <v>0.56279999999999997</v>
      </c>
      <c r="E1117" s="170">
        <v>0.83199999999999996</v>
      </c>
      <c r="F1117" s="171">
        <v>1</v>
      </c>
      <c r="G1117" s="172">
        <f t="shared" si="17"/>
        <v>0.83199999999999996</v>
      </c>
      <c r="H1117" s="173">
        <f>G1117*'2-Calculator'!$G$23</f>
        <v>4513.5999999999995</v>
      </c>
      <c r="I1117" s="174" t="s">
        <v>13</v>
      </c>
      <c r="J1117" s="174" t="s">
        <v>12</v>
      </c>
      <c r="K1117" s="175" t="s">
        <v>152</v>
      </c>
      <c r="L1117" s="176" t="s">
        <v>159</v>
      </c>
      <c r="M1117" s="258"/>
      <c r="O1117" s="177"/>
      <c r="P1117" s="165"/>
    </row>
    <row r="1118" spans="1:16">
      <c r="A1118" s="166" t="s">
        <v>1532</v>
      </c>
      <c r="B1118" s="167" t="s">
        <v>1530</v>
      </c>
      <c r="C1118" s="168">
        <v>6.25</v>
      </c>
      <c r="D1118" s="169">
        <v>0.8659</v>
      </c>
      <c r="E1118" s="170">
        <v>1.28</v>
      </c>
      <c r="F1118" s="171">
        <v>1</v>
      </c>
      <c r="G1118" s="172">
        <f t="shared" si="17"/>
        <v>1.28</v>
      </c>
      <c r="H1118" s="173">
        <f>G1118*'2-Calculator'!$G$23</f>
        <v>6944</v>
      </c>
      <c r="I1118" s="174" t="s">
        <v>13</v>
      </c>
      <c r="J1118" s="174" t="s">
        <v>12</v>
      </c>
      <c r="K1118" s="175" t="s">
        <v>152</v>
      </c>
      <c r="L1118" s="176" t="s">
        <v>159</v>
      </c>
      <c r="M1118" s="258"/>
      <c r="O1118" s="177"/>
      <c r="P1118" s="165"/>
    </row>
    <row r="1119" spans="1:16">
      <c r="A1119" s="178" t="s">
        <v>1533</v>
      </c>
      <c r="B1119" s="179" t="s">
        <v>1530</v>
      </c>
      <c r="C1119" s="180">
        <v>10.28</v>
      </c>
      <c r="D1119" s="181">
        <v>1.6137999999999999</v>
      </c>
      <c r="E1119" s="182">
        <v>2.3856000000000002</v>
      </c>
      <c r="F1119" s="183">
        <v>1</v>
      </c>
      <c r="G1119" s="182">
        <f t="shared" si="17"/>
        <v>2.3856000000000002</v>
      </c>
      <c r="H1119" s="184">
        <f>G1119*'2-Calculator'!$G$23</f>
        <v>12941.880000000001</v>
      </c>
      <c r="I1119" s="185" t="s">
        <v>13</v>
      </c>
      <c r="J1119" s="185" t="s">
        <v>12</v>
      </c>
      <c r="K1119" s="186" t="s">
        <v>152</v>
      </c>
      <c r="L1119" s="187" t="s">
        <v>159</v>
      </c>
      <c r="M1119" s="258"/>
      <c r="O1119" s="177"/>
      <c r="P1119" s="165"/>
    </row>
    <row r="1120" spans="1:16">
      <c r="A1120" s="188" t="s">
        <v>1534</v>
      </c>
      <c r="B1120" s="189" t="s">
        <v>1535</v>
      </c>
      <c r="C1120" s="190">
        <v>2.09</v>
      </c>
      <c r="D1120" s="191">
        <v>0.30990000000000001</v>
      </c>
      <c r="E1120" s="192">
        <v>0.45810000000000001</v>
      </c>
      <c r="F1120" s="193">
        <v>1</v>
      </c>
      <c r="G1120" s="172">
        <f t="shared" si="17"/>
        <v>0.45810000000000001</v>
      </c>
      <c r="H1120" s="173">
        <f>G1120*'2-Calculator'!$G$23</f>
        <v>2485.1925000000001</v>
      </c>
      <c r="I1120" s="194" t="s">
        <v>13</v>
      </c>
      <c r="J1120" s="194" t="s">
        <v>12</v>
      </c>
      <c r="K1120" s="195" t="s">
        <v>152</v>
      </c>
      <c r="L1120" s="196" t="s">
        <v>159</v>
      </c>
      <c r="M1120" s="258"/>
      <c r="O1120" s="177"/>
      <c r="P1120" s="165"/>
    </row>
    <row r="1121" spans="1:16">
      <c r="A1121" s="166" t="s">
        <v>1536</v>
      </c>
      <c r="B1121" s="167" t="s">
        <v>1535</v>
      </c>
      <c r="C1121" s="168">
        <v>2.74</v>
      </c>
      <c r="D1121" s="169">
        <v>0.42909999999999998</v>
      </c>
      <c r="E1121" s="170">
        <v>0.63429999999999997</v>
      </c>
      <c r="F1121" s="171">
        <v>1</v>
      </c>
      <c r="G1121" s="172">
        <f t="shared" si="17"/>
        <v>0.63429999999999997</v>
      </c>
      <c r="H1121" s="173">
        <f>G1121*'2-Calculator'!$G$23</f>
        <v>3441.0774999999999</v>
      </c>
      <c r="I1121" s="174" t="s">
        <v>13</v>
      </c>
      <c r="J1121" s="174" t="s">
        <v>12</v>
      </c>
      <c r="K1121" s="175" t="s">
        <v>152</v>
      </c>
      <c r="L1121" s="176" t="s">
        <v>159</v>
      </c>
      <c r="M1121" s="258"/>
      <c r="O1121" s="177"/>
      <c r="P1121" s="165"/>
    </row>
    <row r="1122" spans="1:16">
      <c r="A1122" s="166" t="s">
        <v>1537</v>
      </c>
      <c r="B1122" s="167" t="s">
        <v>1535</v>
      </c>
      <c r="C1122" s="168">
        <v>3.7</v>
      </c>
      <c r="D1122" s="169">
        <v>0.57130000000000003</v>
      </c>
      <c r="E1122" s="170">
        <v>0.84450000000000003</v>
      </c>
      <c r="F1122" s="171">
        <v>1</v>
      </c>
      <c r="G1122" s="172">
        <f t="shared" si="17"/>
        <v>0.84450000000000003</v>
      </c>
      <c r="H1122" s="173">
        <f>G1122*'2-Calculator'!$G$23</f>
        <v>4581.4125000000004</v>
      </c>
      <c r="I1122" s="174" t="s">
        <v>13</v>
      </c>
      <c r="J1122" s="174" t="s">
        <v>12</v>
      </c>
      <c r="K1122" s="175" t="s">
        <v>152</v>
      </c>
      <c r="L1122" s="176" t="s">
        <v>159</v>
      </c>
      <c r="M1122" s="258"/>
      <c r="O1122" s="177"/>
      <c r="P1122" s="165"/>
    </row>
    <row r="1123" spans="1:16">
      <c r="A1123" s="178" t="s">
        <v>1538</v>
      </c>
      <c r="B1123" s="179" t="s">
        <v>1535</v>
      </c>
      <c r="C1123" s="180">
        <v>5.99</v>
      </c>
      <c r="D1123" s="181">
        <v>0.85519999999999996</v>
      </c>
      <c r="E1123" s="182">
        <v>1.2642</v>
      </c>
      <c r="F1123" s="183">
        <v>1</v>
      </c>
      <c r="G1123" s="182">
        <f t="shared" si="17"/>
        <v>1.2642</v>
      </c>
      <c r="H1123" s="184">
        <f>G1123*'2-Calculator'!$G$23</f>
        <v>6858.2849999999999</v>
      </c>
      <c r="I1123" s="185" t="s">
        <v>13</v>
      </c>
      <c r="J1123" s="185" t="s">
        <v>12</v>
      </c>
      <c r="K1123" s="186" t="s">
        <v>152</v>
      </c>
      <c r="L1123" s="187" t="s">
        <v>159</v>
      </c>
      <c r="M1123" s="258"/>
      <c r="O1123" s="177"/>
      <c r="P1123" s="165"/>
    </row>
    <row r="1124" spans="1:16">
      <c r="A1124" s="188" t="s">
        <v>1539</v>
      </c>
      <c r="B1124" s="189" t="s">
        <v>1540</v>
      </c>
      <c r="C1124" s="190">
        <v>1.94</v>
      </c>
      <c r="D1124" s="191">
        <v>0.29160000000000003</v>
      </c>
      <c r="E1124" s="192">
        <v>0.43109999999999998</v>
      </c>
      <c r="F1124" s="193">
        <v>1</v>
      </c>
      <c r="G1124" s="172">
        <f t="shared" si="17"/>
        <v>0.43109999999999998</v>
      </c>
      <c r="H1124" s="173">
        <f>G1124*'2-Calculator'!$G$23</f>
        <v>2338.7174999999997</v>
      </c>
      <c r="I1124" s="194" t="s">
        <v>13</v>
      </c>
      <c r="J1124" s="194" t="s">
        <v>12</v>
      </c>
      <c r="K1124" s="195" t="s">
        <v>152</v>
      </c>
      <c r="L1124" s="196" t="s">
        <v>159</v>
      </c>
      <c r="M1124" s="258"/>
      <c r="O1124" s="177"/>
      <c r="P1124" s="165"/>
    </row>
    <row r="1125" spans="1:16">
      <c r="A1125" s="166" t="s">
        <v>1541</v>
      </c>
      <c r="B1125" s="167" t="s">
        <v>1540</v>
      </c>
      <c r="C1125" s="168">
        <v>2.59</v>
      </c>
      <c r="D1125" s="169">
        <v>0.39950000000000002</v>
      </c>
      <c r="E1125" s="170">
        <v>0.59060000000000001</v>
      </c>
      <c r="F1125" s="171">
        <v>1</v>
      </c>
      <c r="G1125" s="172">
        <f t="shared" si="17"/>
        <v>0.59060000000000001</v>
      </c>
      <c r="H1125" s="173">
        <f>G1125*'2-Calculator'!$G$23</f>
        <v>3204.0050000000001</v>
      </c>
      <c r="I1125" s="174" t="s">
        <v>13</v>
      </c>
      <c r="J1125" s="174" t="s">
        <v>12</v>
      </c>
      <c r="K1125" s="175" t="s">
        <v>152</v>
      </c>
      <c r="L1125" s="176" t="s">
        <v>159</v>
      </c>
      <c r="M1125" s="258"/>
      <c r="O1125" s="177"/>
      <c r="P1125" s="165"/>
    </row>
    <row r="1126" spans="1:16">
      <c r="A1126" s="166" t="s">
        <v>1542</v>
      </c>
      <c r="B1126" s="167" t="s">
        <v>1540</v>
      </c>
      <c r="C1126" s="168">
        <v>4.0599999999999996</v>
      </c>
      <c r="D1126" s="169">
        <v>0.57899999999999996</v>
      </c>
      <c r="E1126" s="170">
        <v>0.85589999999999999</v>
      </c>
      <c r="F1126" s="171">
        <v>1</v>
      </c>
      <c r="G1126" s="172">
        <f t="shared" si="17"/>
        <v>0.85589999999999999</v>
      </c>
      <c r="H1126" s="173">
        <f>G1126*'2-Calculator'!$G$23</f>
        <v>4643.2574999999997</v>
      </c>
      <c r="I1126" s="174" t="s">
        <v>13</v>
      </c>
      <c r="J1126" s="174" t="s">
        <v>12</v>
      </c>
      <c r="K1126" s="175" t="s">
        <v>152</v>
      </c>
      <c r="L1126" s="176" t="s">
        <v>159</v>
      </c>
      <c r="M1126" s="258"/>
      <c r="O1126" s="177"/>
      <c r="P1126" s="165"/>
    </row>
    <row r="1127" spans="1:16">
      <c r="A1127" s="178" t="s">
        <v>1543</v>
      </c>
      <c r="B1127" s="179" t="s">
        <v>1540</v>
      </c>
      <c r="C1127" s="180">
        <v>8.27</v>
      </c>
      <c r="D1127" s="181">
        <v>1.1849000000000001</v>
      </c>
      <c r="E1127" s="182">
        <v>1.7516</v>
      </c>
      <c r="F1127" s="183">
        <v>1</v>
      </c>
      <c r="G1127" s="182">
        <f t="shared" si="17"/>
        <v>1.7516</v>
      </c>
      <c r="H1127" s="184">
        <f>G1127*'2-Calculator'!$G$23</f>
        <v>9502.43</v>
      </c>
      <c r="I1127" s="185" t="s">
        <v>13</v>
      </c>
      <c r="J1127" s="185" t="s">
        <v>12</v>
      </c>
      <c r="K1127" s="186" t="s">
        <v>152</v>
      </c>
      <c r="L1127" s="187" t="s">
        <v>159</v>
      </c>
      <c r="M1127" s="258"/>
      <c r="O1127" s="177"/>
      <c r="P1127" s="165"/>
    </row>
    <row r="1128" spans="1:16">
      <c r="A1128" s="188" t="s">
        <v>1544</v>
      </c>
      <c r="B1128" s="189" t="s">
        <v>1545</v>
      </c>
      <c r="C1128" s="190">
        <v>3.46</v>
      </c>
      <c r="D1128" s="191">
        <v>0.43759999999999999</v>
      </c>
      <c r="E1128" s="192">
        <v>0.64690000000000003</v>
      </c>
      <c r="F1128" s="193">
        <v>1</v>
      </c>
      <c r="G1128" s="172">
        <f t="shared" si="17"/>
        <v>0.64690000000000003</v>
      </c>
      <c r="H1128" s="173">
        <f>G1128*'2-Calculator'!$G$23</f>
        <v>3509.4325000000003</v>
      </c>
      <c r="I1128" s="194" t="s">
        <v>13</v>
      </c>
      <c r="J1128" s="194" t="s">
        <v>12</v>
      </c>
      <c r="K1128" s="195" t="s">
        <v>152</v>
      </c>
      <c r="L1128" s="196" t="s">
        <v>159</v>
      </c>
      <c r="M1128" s="258"/>
      <c r="O1128" s="177"/>
      <c r="P1128" s="165"/>
    </row>
    <row r="1129" spans="1:16">
      <c r="A1129" s="166" t="s">
        <v>1546</v>
      </c>
      <c r="B1129" s="167" t="s">
        <v>1545</v>
      </c>
      <c r="C1129" s="168">
        <v>4.0999999999999996</v>
      </c>
      <c r="D1129" s="169">
        <v>0.53969999999999996</v>
      </c>
      <c r="E1129" s="170">
        <v>0.79779999999999995</v>
      </c>
      <c r="F1129" s="171">
        <v>1</v>
      </c>
      <c r="G1129" s="172">
        <f t="shared" si="17"/>
        <v>0.79779999999999995</v>
      </c>
      <c r="H1129" s="173">
        <f>G1129*'2-Calculator'!$G$23</f>
        <v>4328.0649999999996</v>
      </c>
      <c r="I1129" s="174" t="s">
        <v>13</v>
      </c>
      <c r="J1129" s="174" t="s">
        <v>12</v>
      </c>
      <c r="K1129" s="175" t="s">
        <v>152</v>
      </c>
      <c r="L1129" s="176" t="s">
        <v>159</v>
      </c>
      <c r="M1129" s="258"/>
      <c r="O1129" s="177"/>
      <c r="P1129" s="165"/>
    </row>
    <row r="1130" spans="1:16">
      <c r="A1130" s="166" t="s">
        <v>1547</v>
      </c>
      <c r="B1130" s="167" t="s">
        <v>1545</v>
      </c>
      <c r="C1130" s="168">
        <v>6.12</v>
      </c>
      <c r="D1130" s="169">
        <v>0.84940000000000004</v>
      </c>
      <c r="E1130" s="170">
        <v>1.2556</v>
      </c>
      <c r="F1130" s="171">
        <v>1</v>
      </c>
      <c r="G1130" s="172">
        <f t="shared" si="17"/>
        <v>1.2556</v>
      </c>
      <c r="H1130" s="173">
        <f>G1130*'2-Calculator'!$G$23</f>
        <v>6811.63</v>
      </c>
      <c r="I1130" s="174" t="s">
        <v>13</v>
      </c>
      <c r="J1130" s="174" t="s">
        <v>12</v>
      </c>
      <c r="K1130" s="175" t="s">
        <v>152</v>
      </c>
      <c r="L1130" s="176" t="s">
        <v>159</v>
      </c>
      <c r="M1130" s="258"/>
      <c r="O1130" s="177"/>
      <c r="P1130" s="165"/>
    </row>
    <row r="1131" spans="1:16">
      <c r="A1131" s="178" t="s">
        <v>1548</v>
      </c>
      <c r="B1131" s="179" t="s">
        <v>1545</v>
      </c>
      <c r="C1131" s="180">
        <v>11.17</v>
      </c>
      <c r="D1131" s="181">
        <v>1.6778999999999999</v>
      </c>
      <c r="E1131" s="182">
        <v>2.4803000000000002</v>
      </c>
      <c r="F1131" s="183">
        <v>1</v>
      </c>
      <c r="G1131" s="182">
        <f t="shared" si="17"/>
        <v>2.4803000000000002</v>
      </c>
      <c r="H1131" s="184">
        <f>G1131*'2-Calculator'!$G$23</f>
        <v>13455.627500000001</v>
      </c>
      <c r="I1131" s="185" t="s">
        <v>13</v>
      </c>
      <c r="J1131" s="185" t="s">
        <v>12</v>
      </c>
      <c r="K1131" s="186" t="s">
        <v>152</v>
      </c>
      <c r="L1131" s="187" t="s">
        <v>159</v>
      </c>
      <c r="M1131" s="258"/>
      <c r="O1131" s="177"/>
      <c r="P1131" s="165"/>
    </row>
    <row r="1132" spans="1:16">
      <c r="A1132" s="188" t="s">
        <v>1549</v>
      </c>
      <c r="B1132" s="189" t="s">
        <v>1550</v>
      </c>
      <c r="C1132" s="190">
        <v>8.24</v>
      </c>
      <c r="D1132" s="191">
        <v>0.69189999999999996</v>
      </c>
      <c r="E1132" s="192">
        <v>1.0227999999999999</v>
      </c>
      <c r="F1132" s="193">
        <v>1</v>
      </c>
      <c r="G1132" s="172">
        <f t="shared" si="17"/>
        <v>1.0227999999999999</v>
      </c>
      <c r="H1132" s="173">
        <f>G1132*'2-Calculator'!$G$23</f>
        <v>5548.69</v>
      </c>
      <c r="I1132" s="194" t="s">
        <v>12</v>
      </c>
      <c r="J1132" s="194" t="s">
        <v>12</v>
      </c>
      <c r="K1132" s="195" t="s">
        <v>1551</v>
      </c>
      <c r="L1132" s="196" t="s">
        <v>1552</v>
      </c>
      <c r="M1132" s="258"/>
      <c r="O1132" s="177"/>
      <c r="P1132" s="165"/>
    </row>
    <row r="1133" spans="1:16">
      <c r="A1133" s="166" t="s">
        <v>1553</v>
      </c>
      <c r="B1133" s="167" t="s">
        <v>1550</v>
      </c>
      <c r="C1133" s="168">
        <v>9.16</v>
      </c>
      <c r="D1133" s="169">
        <v>0.93720000000000003</v>
      </c>
      <c r="E1133" s="170">
        <v>1.3854</v>
      </c>
      <c r="F1133" s="171">
        <v>1</v>
      </c>
      <c r="G1133" s="172">
        <f t="shared" si="17"/>
        <v>1.3854</v>
      </c>
      <c r="H1133" s="173">
        <f>G1133*'2-Calculator'!$G$23</f>
        <v>7515.7950000000001</v>
      </c>
      <c r="I1133" s="174" t="s">
        <v>12</v>
      </c>
      <c r="J1133" s="174" t="s">
        <v>12</v>
      </c>
      <c r="K1133" s="175" t="s">
        <v>1551</v>
      </c>
      <c r="L1133" s="176" t="s">
        <v>1552</v>
      </c>
      <c r="M1133" s="258"/>
      <c r="O1133" s="177"/>
      <c r="P1133" s="165"/>
    </row>
    <row r="1134" spans="1:16">
      <c r="A1134" s="166" t="s">
        <v>1554</v>
      </c>
      <c r="B1134" s="167" t="s">
        <v>1550</v>
      </c>
      <c r="C1134" s="168">
        <v>18.28</v>
      </c>
      <c r="D1134" s="169">
        <v>1.8419000000000001</v>
      </c>
      <c r="E1134" s="170">
        <v>2.7227999999999999</v>
      </c>
      <c r="F1134" s="171">
        <v>1</v>
      </c>
      <c r="G1134" s="172">
        <f t="shared" si="17"/>
        <v>2.7227999999999999</v>
      </c>
      <c r="H1134" s="173">
        <f>G1134*'2-Calculator'!$G$23</f>
        <v>14771.189999999999</v>
      </c>
      <c r="I1134" s="174" t="s">
        <v>12</v>
      </c>
      <c r="J1134" s="174" t="s">
        <v>12</v>
      </c>
      <c r="K1134" s="175" t="s">
        <v>1551</v>
      </c>
      <c r="L1134" s="176" t="s">
        <v>1552</v>
      </c>
      <c r="M1134" s="258"/>
      <c r="O1134" s="177"/>
      <c r="P1134" s="165"/>
    </row>
    <row r="1135" spans="1:16">
      <c r="A1135" s="178" t="s">
        <v>1555</v>
      </c>
      <c r="B1135" s="179" t="s">
        <v>1550</v>
      </c>
      <c r="C1135" s="180">
        <v>28.75</v>
      </c>
      <c r="D1135" s="181">
        <v>3.9049999999999998</v>
      </c>
      <c r="E1135" s="182">
        <v>5.7725</v>
      </c>
      <c r="F1135" s="183">
        <v>1</v>
      </c>
      <c r="G1135" s="182">
        <f t="shared" si="17"/>
        <v>5.7725</v>
      </c>
      <c r="H1135" s="184">
        <f>G1135*'2-Calculator'!$G$23</f>
        <v>31315.8125</v>
      </c>
      <c r="I1135" s="185" t="s">
        <v>12</v>
      </c>
      <c r="J1135" s="185" t="s">
        <v>12</v>
      </c>
      <c r="K1135" s="186" t="s">
        <v>1551</v>
      </c>
      <c r="L1135" s="187" t="s">
        <v>1552</v>
      </c>
      <c r="M1135" s="258"/>
      <c r="O1135" s="177"/>
      <c r="P1135" s="165"/>
    </row>
    <row r="1136" spans="1:16">
      <c r="A1136" s="188" t="s">
        <v>1556</v>
      </c>
      <c r="B1136" s="189" t="s">
        <v>1557</v>
      </c>
      <c r="C1136" s="190">
        <v>8.1</v>
      </c>
      <c r="D1136" s="191">
        <v>0.41670000000000001</v>
      </c>
      <c r="E1136" s="192">
        <v>0.61599999999999999</v>
      </c>
      <c r="F1136" s="193">
        <v>1</v>
      </c>
      <c r="G1136" s="172">
        <f t="shared" si="17"/>
        <v>0.61599999999999999</v>
      </c>
      <c r="H1136" s="173">
        <f>G1136*'2-Calculator'!$G$23</f>
        <v>3341.8</v>
      </c>
      <c r="I1136" s="194" t="s">
        <v>12</v>
      </c>
      <c r="J1136" s="194" t="s">
        <v>12</v>
      </c>
      <c r="K1136" s="195" t="s">
        <v>1551</v>
      </c>
      <c r="L1136" s="196" t="s">
        <v>1552</v>
      </c>
      <c r="M1136" s="258"/>
      <c r="O1136" s="177"/>
      <c r="P1136" s="165"/>
    </row>
    <row r="1137" spans="1:16">
      <c r="A1137" s="166" t="s">
        <v>1558</v>
      </c>
      <c r="B1137" s="167" t="s">
        <v>1557</v>
      </c>
      <c r="C1137" s="168">
        <v>9.64</v>
      </c>
      <c r="D1137" s="169">
        <v>0.51349999999999996</v>
      </c>
      <c r="E1137" s="170">
        <v>0.7591</v>
      </c>
      <c r="F1137" s="171">
        <v>1</v>
      </c>
      <c r="G1137" s="172">
        <f t="shared" si="17"/>
        <v>0.7591</v>
      </c>
      <c r="H1137" s="173">
        <f>G1137*'2-Calculator'!$G$23</f>
        <v>4118.1175000000003</v>
      </c>
      <c r="I1137" s="174" t="s">
        <v>12</v>
      </c>
      <c r="J1137" s="174" t="s">
        <v>12</v>
      </c>
      <c r="K1137" s="175" t="s">
        <v>1551</v>
      </c>
      <c r="L1137" s="176" t="s">
        <v>1552</v>
      </c>
      <c r="M1137" s="258"/>
      <c r="O1137" s="177"/>
      <c r="P1137" s="165"/>
    </row>
    <row r="1138" spans="1:16">
      <c r="A1138" s="166" t="s">
        <v>1559</v>
      </c>
      <c r="B1138" s="167" t="s">
        <v>1557</v>
      </c>
      <c r="C1138" s="168">
        <v>13.19</v>
      </c>
      <c r="D1138" s="169">
        <v>0.73229999999999995</v>
      </c>
      <c r="E1138" s="170">
        <v>1.0825</v>
      </c>
      <c r="F1138" s="171">
        <v>1</v>
      </c>
      <c r="G1138" s="172">
        <f t="shared" si="17"/>
        <v>1.0825</v>
      </c>
      <c r="H1138" s="173">
        <f>G1138*'2-Calculator'!$G$23</f>
        <v>5872.5625</v>
      </c>
      <c r="I1138" s="174" t="s">
        <v>12</v>
      </c>
      <c r="J1138" s="174" t="s">
        <v>12</v>
      </c>
      <c r="K1138" s="175" t="s">
        <v>1551</v>
      </c>
      <c r="L1138" s="176" t="s">
        <v>1552</v>
      </c>
      <c r="M1138" s="258"/>
      <c r="O1138" s="177"/>
      <c r="P1138" s="165"/>
    </row>
    <row r="1139" spans="1:16">
      <c r="A1139" s="178" t="s">
        <v>1560</v>
      </c>
      <c r="B1139" s="179" t="s">
        <v>1557</v>
      </c>
      <c r="C1139" s="180">
        <v>29.31</v>
      </c>
      <c r="D1139" s="181">
        <v>1.8190999999999999</v>
      </c>
      <c r="E1139" s="182">
        <v>2.6890999999999998</v>
      </c>
      <c r="F1139" s="183">
        <v>1</v>
      </c>
      <c r="G1139" s="182">
        <f t="shared" si="17"/>
        <v>2.6890999999999998</v>
      </c>
      <c r="H1139" s="184">
        <f>G1139*'2-Calculator'!$G$23</f>
        <v>14588.367499999998</v>
      </c>
      <c r="I1139" s="185" t="s">
        <v>12</v>
      </c>
      <c r="J1139" s="185" t="s">
        <v>12</v>
      </c>
      <c r="K1139" s="186" t="s">
        <v>1551</v>
      </c>
      <c r="L1139" s="187" t="s">
        <v>1552</v>
      </c>
      <c r="M1139" s="258"/>
      <c r="O1139" s="177"/>
      <c r="P1139" s="165"/>
    </row>
    <row r="1140" spans="1:16">
      <c r="A1140" s="188" t="s">
        <v>1561</v>
      </c>
      <c r="B1140" s="189" t="s">
        <v>1562</v>
      </c>
      <c r="C1140" s="190">
        <v>5.15</v>
      </c>
      <c r="D1140" s="191">
        <v>0.36980000000000002</v>
      </c>
      <c r="E1140" s="192">
        <v>0.54669999999999996</v>
      </c>
      <c r="F1140" s="193">
        <v>1</v>
      </c>
      <c r="G1140" s="172">
        <f t="shared" si="17"/>
        <v>0.54669999999999996</v>
      </c>
      <c r="H1140" s="173">
        <f>G1140*'2-Calculator'!$G$23</f>
        <v>2965.8474999999999</v>
      </c>
      <c r="I1140" s="194" t="s">
        <v>12</v>
      </c>
      <c r="J1140" s="194" t="s">
        <v>12</v>
      </c>
      <c r="K1140" s="195" t="s">
        <v>1551</v>
      </c>
      <c r="L1140" s="196" t="s">
        <v>1552</v>
      </c>
      <c r="M1140" s="258"/>
      <c r="O1140" s="177"/>
      <c r="P1140" s="165"/>
    </row>
    <row r="1141" spans="1:16">
      <c r="A1141" s="166" t="s">
        <v>1563</v>
      </c>
      <c r="B1141" s="167" t="s">
        <v>1562</v>
      </c>
      <c r="C1141" s="168">
        <v>6.55</v>
      </c>
      <c r="D1141" s="169">
        <v>0.44569999999999999</v>
      </c>
      <c r="E1141" s="170">
        <v>0.65890000000000004</v>
      </c>
      <c r="F1141" s="171">
        <v>1</v>
      </c>
      <c r="G1141" s="172">
        <f t="shared" si="17"/>
        <v>0.65890000000000004</v>
      </c>
      <c r="H1141" s="173">
        <f>G1141*'2-Calculator'!$G$23</f>
        <v>3574.5325000000003</v>
      </c>
      <c r="I1141" s="174" t="s">
        <v>12</v>
      </c>
      <c r="J1141" s="174" t="s">
        <v>12</v>
      </c>
      <c r="K1141" s="175" t="s">
        <v>1551</v>
      </c>
      <c r="L1141" s="176" t="s">
        <v>1552</v>
      </c>
      <c r="M1141" s="258"/>
      <c r="O1141" s="177"/>
      <c r="P1141" s="165"/>
    </row>
    <row r="1142" spans="1:16">
      <c r="A1142" s="166" t="s">
        <v>1564</v>
      </c>
      <c r="B1142" s="167" t="s">
        <v>1562</v>
      </c>
      <c r="C1142" s="168">
        <v>9.4499999999999993</v>
      </c>
      <c r="D1142" s="169">
        <v>0.61870000000000003</v>
      </c>
      <c r="E1142" s="170">
        <v>0.91459999999999997</v>
      </c>
      <c r="F1142" s="171">
        <v>1</v>
      </c>
      <c r="G1142" s="172">
        <f t="shared" si="17"/>
        <v>0.91459999999999997</v>
      </c>
      <c r="H1142" s="173">
        <f>G1142*'2-Calculator'!$G$23</f>
        <v>4961.7049999999999</v>
      </c>
      <c r="I1142" s="174" t="s">
        <v>12</v>
      </c>
      <c r="J1142" s="174" t="s">
        <v>12</v>
      </c>
      <c r="K1142" s="175" t="s">
        <v>1551</v>
      </c>
      <c r="L1142" s="176" t="s">
        <v>1552</v>
      </c>
      <c r="M1142" s="258"/>
      <c r="O1142" s="177"/>
      <c r="P1142" s="165"/>
    </row>
    <row r="1143" spans="1:16">
      <c r="A1143" s="178" t="s">
        <v>1565</v>
      </c>
      <c r="B1143" s="179" t="s">
        <v>1562</v>
      </c>
      <c r="C1143" s="180">
        <v>24.78</v>
      </c>
      <c r="D1143" s="181">
        <v>1.7438</v>
      </c>
      <c r="E1143" s="182">
        <v>2.5777999999999999</v>
      </c>
      <c r="F1143" s="183">
        <v>1</v>
      </c>
      <c r="G1143" s="182">
        <f t="shared" si="17"/>
        <v>2.5777999999999999</v>
      </c>
      <c r="H1143" s="184">
        <f>G1143*'2-Calculator'!$G$23</f>
        <v>13984.564999999999</v>
      </c>
      <c r="I1143" s="185" t="s">
        <v>12</v>
      </c>
      <c r="J1143" s="185" t="s">
        <v>12</v>
      </c>
      <c r="K1143" s="186" t="s">
        <v>1551</v>
      </c>
      <c r="L1143" s="187" t="s">
        <v>1552</v>
      </c>
      <c r="M1143" s="258"/>
      <c r="O1143" s="177"/>
      <c r="P1143" s="165"/>
    </row>
    <row r="1144" spans="1:16">
      <c r="A1144" s="188" t="s">
        <v>1566</v>
      </c>
      <c r="B1144" s="189" t="s">
        <v>1567</v>
      </c>
      <c r="C1144" s="190">
        <v>4.3099999999999996</v>
      </c>
      <c r="D1144" s="191">
        <v>0.29920000000000002</v>
      </c>
      <c r="E1144" s="192">
        <v>0.44230000000000003</v>
      </c>
      <c r="F1144" s="193">
        <v>1</v>
      </c>
      <c r="G1144" s="172">
        <f t="shared" si="17"/>
        <v>0.44230000000000003</v>
      </c>
      <c r="H1144" s="173">
        <f>G1144*'2-Calculator'!$G$23</f>
        <v>2399.4775</v>
      </c>
      <c r="I1144" s="194" t="s">
        <v>12</v>
      </c>
      <c r="J1144" s="194" t="s">
        <v>12</v>
      </c>
      <c r="K1144" s="195" t="s">
        <v>1551</v>
      </c>
      <c r="L1144" s="196" t="s">
        <v>1552</v>
      </c>
      <c r="M1144" s="258"/>
      <c r="O1144" s="177"/>
      <c r="P1144" s="165"/>
    </row>
    <row r="1145" spans="1:16">
      <c r="A1145" s="166" t="s">
        <v>1568</v>
      </c>
      <c r="B1145" s="167" t="s">
        <v>1567</v>
      </c>
      <c r="C1145" s="168">
        <v>6.08</v>
      </c>
      <c r="D1145" s="169">
        <v>0.36709999999999998</v>
      </c>
      <c r="E1145" s="170">
        <v>0.54269999999999996</v>
      </c>
      <c r="F1145" s="171">
        <v>1</v>
      </c>
      <c r="G1145" s="172">
        <f t="shared" si="17"/>
        <v>0.54269999999999996</v>
      </c>
      <c r="H1145" s="173">
        <f>G1145*'2-Calculator'!$G$23</f>
        <v>2944.1474999999996</v>
      </c>
      <c r="I1145" s="174" t="s">
        <v>12</v>
      </c>
      <c r="J1145" s="174" t="s">
        <v>12</v>
      </c>
      <c r="K1145" s="175" t="s">
        <v>1551</v>
      </c>
      <c r="L1145" s="176" t="s">
        <v>1552</v>
      </c>
      <c r="M1145" s="258"/>
      <c r="O1145" s="177"/>
      <c r="P1145" s="165"/>
    </row>
    <row r="1146" spans="1:16">
      <c r="A1146" s="166" t="s">
        <v>1569</v>
      </c>
      <c r="B1146" s="167" t="s">
        <v>1567</v>
      </c>
      <c r="C1146" s="168">
        <v>8.39</v>
      </c>
      <c r="D1146" s="169">
        <v>0.5756</v>
      </c>
      <c r="E1146" s="170">
        <v>0.85089999999999999</v>
      </c>
      <c r="F1146" s="171">
        <v>1</v>
      </c>
      <c r="G1146" s="172">
        <f t="shared" si="17"/>
        <v>0.85089999999999999</v>
      </c>
      <c r="H1146" s="173">
        <f>G1146*'2-Calculator'!$G$23</f>
        <v>4616.1324999999997</v>
      </c>
      <c r="I1146" s="174" t="s">
        <v>12</v>
      </c>
      <c r="J1146" s="174" t="s">
        <v>12</v>
      </c>
      <c r="K1146" s="175" t="s">
        <v>1551</v>
      </c>
      <c r="L1146" s="176" t="s">
        <v>1552</v>
      </c>
      <c r="M1146" s="258"/>
      <c r="O1146" s="177"/>
      <c r="P1146" s="165"/>
    </row>
    <row r="1147" spans="1:16">
      <c r="A1147" s="178" t="s">
        <v>1570</v>
      </c>
      <c r="B1147" s="179" t="s">
        <v>1567</v>
      </c>
      <c r="C1147" s="180">
        <v>9.23</v>
      </c>
      <c r="D1147" s="181">
        <v>0.94869999999999999</v>
      </c>
      <c r="E1147" s="182">
        <v>1.4024000000000001</v>
      </c>
      <c r="F1147" s="183">
        <v>1</v>
      </c>
      <c r="G1147" s="182">
        <f t="shared" si="17"/>
        <v>1.4024000000000001</v>
      </c>
      <c r="H1147" s="184">
        <f>G1147*'2-Calculator'!$G$23</f>
        <v>7608.02</v>
      </c>
      <c r="I1147" s="185" t="s">
        <v>12</v>
      </c>
      <c r="J1147" s="185" t="s">
        <v>12</v>
      </c>
      <c r="K1147" s="186" t="s">
        <v>1551</v>
      </c>
      <c r="L1147" s="187" t="s">
        <v>1552</v>
      </c>
      <c r="M1147" s="258"/>
      <c r="O1147" s="177"/>
      <c r="P1147" s="165"/>
    </row>
    <row r="1148" spans="1:16">
      <c r="A1148" s="188" t="s">
        <v>1571</v>
      </c>
      <c r="B1148" s="189" t="s">
        <v>1572</v>
      </c>
      <c r="C1148" s="190">
        <v>5.47</v>
      </c>
      <c r="D1148" s="191">
        <v>0.37069999999999997</v>
      </c>
      <c r="E1148" s="192">
        <v>0.54800000000000004</v>
      </c>
      <c r="F1148" s="193">
        <v>1</v>
      </c>
      <c r="G1148" s="172">
        <f t="shared" si="17"/>
        <v>0.54800000000000004</v>
      </c>
      <c r="H1148" s="173">
        <f>G1148*'2-Calculator'!$G$23</f>
        <v>2972.9</v>
      </c>
      <c r="I1148" s="194" t="s">
        <v>12</v>
      </c>
      <c r="J1148" s="194" t="s">
        <v>12</v>
      </c>
      <c r="K1148" s="195" t="s">
        <v>1551</v>
      </c>
      <c r="L1148" s="196" t="s">
        <v>1552</v>
      </c>
      <c r="M1148" s="258"/>
      <c r="O1148" s="177"/>
      <c r="P1148" s="165"/>
    </row>
    <row r="1149" spans="1:16">
      <c r="A1149" s="166" t="s">
        <v>1573</v>
      </c>
      <c r="B1149" s="167" t="s">
        <v>1572</v>
      </c>
      <c r="C1149" s="168">
        <v>6.98</v>
      </c>
      <c r="D1149" s="169">
        <v>0.45300000000000001</v>
      </c>
      <c r="E1149" s="170">
        <v>0.66959999999999997</v>
      </c>
      <c r="F1149" s="171">
        <v>1</v>
      </c>
      <c r="G1149" s="172">
        <f t="shared" si="17"/>
        <v>0.66959999999999997</v>
      </c>
      <c r="H1149" s="173">
        <f>G1149*'2-Calculator'!$G$23</f>
        <v>3632.58</v>
      </c>
      <c r="I1149" s="174" t="s">
        <v>12</v>
      </c>
      <c r="J1149" s="174" t="s">
        <v>12</v>
      </c>
      <c r="K1149" s="175" t="s">
        <v>1551</v>
      </c>
      <c r="L1149" s="176" t="s">
        <v>1552</v>
      </c>
      <c r="M1149" s="258"/>
      <c r="O1149" s="177"/>
      <c r="P1149" s="165"/>
    </row>
    <row r="1150" spans="1:16">
      <c r="A1150" s="166" t="s">
        <v>1574</v>
      </c>
      <c r="B1150" s="167" t="s">
        <v>1572</v>
      </c>
      <c r="C1150" s="168">
        <v>9.98</v>
      </c>
      <c r="D1150" s="169">
        <v>0.59730000000000005</v>
      </c>
      <c r="E1150" s="170">
        <v>0.88300000000000001</v>
      </c>
      <c r="F1150" s="171">
        <v>1</v>
      </c>
      <c r="G1150" s="172">
        <f t="shared" si="17"/>
        <v>0.88300000000000001</v>
      </c>
      <c r="H1150" s="173">
        <f>G1150*'2-Calculator'!$G$23</f>
        <v>4790.2749999999996</v>
      </c>
      <c r="I1150" s="174" t="s">
        <v>12</v>
      </c>
      <c r="J1150" s="174" t="s">
        <v>12</v>
      </c>
      <c r="K1150" s="175" t="s">
        <v>1551</v>
      </c>
      <c r="L1150" s="176" t="s">
        <v>1552</v>
      </c>
      <c r="M1150" s="258"/>
      <c r="O1150" s="177"/>
      <c r="P1150" s="165"/>
    </row>
    <row r="1151" spans="1:16">
      <c r="A1151" s="178" t="s">
        <v>1575</v>
      </c>
      <c r="B1151" s="179" t="s">
        <v>1572</v>
      </c>
      <c r="C1151" s="180">
        <v>24.63</v>
      </c>
      <c r="D1151" s="181">
        <v>1.7513000000000001</v>
      </c>
      <c r="E1151" s="182">
        <v>2.5888</v>
      </c>
      <c r="F1151" s="183">
        <v>1</v>
      </c>
      <c r="G1151" s="182">
        <f t="shared" si="17"/>
        <v>2.5888</v>
      </c>
      <c r="H1151" s="184">
        <f>G1151*'2-Calculator'!$G$23</f>
        <v>14044.24</v>
      </c>
      <c r="I1151" s="185" t="s">
        <v>12</v>
      </c>
      <c r="J1151" s="185" t="s">
        <v>12</v>
      </c>
      <c r="K1151" s="186" t="s">
        <v>1551</v>
      </c>
      <c r="L1151" s="187" t="s">
        <v>1552</v>
      </c>
      <c r="M1151" s="258"/>
      <c r="O1151" s="177"/>
      <c r="P1151" s="165"/>
    </row>
    <row r="1152" spans="1:16">
      <c r="A1152" s="188" t="s">
        <v>1576</v>
      </c>
      <c r="B1152" s="189" t="s">
        <v>1577</v>
      </c>
      <c r="C1152" s="190">
        <v>4.22</v>
      </c>
      <c r="D1152" s="191">
        <v>0.31830000000000003</v>
      </c>
      <c r="E1152" s="192">
        <v>0.47049999999999997</v>
      </c>
      <c r="F1152" s="193">
        <v>1</v>
      </c>
      <c r="G1152" s="172">
        <f t="shared" si="17"/>
        <v>0.47049999999999997</v>
      </c>
      <c r="H1152" s="173">
        <f>G1152*'2-Calculator'!$G$23</f>
        <v>2552.4624999999996</v>
      </c>
      <c r="I1152" s="194" t="s">
        <v>12</v>
      </c>
      <c r="J1152" s="194" t="s">
        <v>12</v>
      </c>
      <c r="K1152" s="195" t="s">
        <v>1551</v>
      </c>
      <c r="L1152" s="196" t="s">
        <v>1552</v>
      </c>
      <c r="M1152" s="258"/>
      <c r="O1152" s="177"/>
      <c r="P1152" s="165"/>
    </row>
    <row r="1153" spans="1:16">
      <c r="A1153" s="166" t="s">
        <v>1578</v>
      </c>
      <c r="B1153" s="167" t="s">
        <v>1577</v>
      </c>
      <c r="C1153" s="168">
        <v>5.14</v>
      </c>
      <c r="D1153" s="169">
        <v>0.3831</v>
      </c>
      <c r="E1153" s="170">
        <v>0.56630000000000003</v>
      </c>
      <c r="F1153" s="171">
        <v>1</v>
      </c>
      <c r="G1153" s="172">
        <f t="shared" si="17"/>
        <v>0.56630000000000003</v>
      </c>
      <c r="H1153" s="173">
        <f>G1153*'2-Calculator'!$G$23</f>
        <v>3072.1775000000002</v>
      </c>
      <c r="I1153" s="174" t="s">
        <v>12</v>
      </c>
      <c r="J1153" s="174" t="s">
        <v>12</v>
      </c>
      <c r="K1153" s="175" t="s">
        <v>1551</v>
      </c>
      <c r="L1153" s="176" t="s">
        <v>1552</v>
      </c>
      <c r="M1153" s="258"/>
      <c r="O1153" s="177"/>
      <c r="P1153" s="165"/>
    </row>
    <row r="1154" spans="1:16">
      <c r="A1154" s="166" t="s">
        <v>1579</v>
      </c>
      <c r="B1154" s="167" t="s">
        <v>1577</v>
      </c>
      <c r="C1154" s="168">
        <v>6.63</v>
      </c>
      <c r="D1154" s="169">
        <v>0.48199999999999998</v>
      </c>
      <c r="E1154" s="170">
        <v>0.71250000000000002</v>
      </c>
      <c r="F1154" s="171">
        <v>1</v>
      </c>
      <c r="G1154" s="172">
        <f t="shared" si="17"/>
        <v>0.71250000000000002</v>
      </c>
      <c r="H1154" s="173">
        <f>G1154*'2-Calculator'!$G$23</f>
        <v>3865.3125</v>
      </c>
      <c r="I1154" s="174" t="s">
        <v>12</v>
      </c>
      <c r="J1154" s="174" t="s">
        <v>12</v>
      </c>
      <c r="K1154" s="175" t="s">
        <v>1551</v>
      </c>
      <c r="L1154" s="176" t="s">
        <v>1552</v>
      </c>
      <c r="M1154" s="258"/>
      <c r="O1154" s="177"/>
      <c r="P1154" s="165"/>
    </row>
    <row r="1155" spans="1:16">
      <c r="A1155" s="178" t="s">
        <v>1580</v>
      </c>
      <c r="B1155" s="179" t="s">
        <v>1577</v>
      </c>
      <c r="C1155" s="180">
        <v>13.97</v>
      </c>
      <c r="D1155" s="181">
        <v>1.1052</v>
      </c>
      <c r="E1155" s="182">
        <v>1.6337999999999999</v>
      </c>
      <c r="F1155" s="183">
        <v>1</v>
      </c>
      <c r="G1155" s="182">
        <f t="shared" si="17"/>
        <v>1.6337999999999999</v>
      </c>
      <c r="H1155" s="184">
        <f>G1155*'2-Calculator'!$G$23</f>
        <v>8863.3649999999998</v>
      </c>
      <c r="I1155" s="185" t="s">
        <v>12</v>
      </c>
      <c r="J1155" s="185" t="s">
        <v>12</v>
      </c>
      <c r="K1155" s="186" t="s">
        <v>1551</v>
      </c>
      <c r="L1155" s="187" t="s">
        <v>1552</v>
      </c>
      <c r="M1155" s="258"/>
      <c r="O1155" s="177"/>
      <c r="P1155" s="165"/>
    </row>
    <row r="1156" spans="1:16">
      <c r="A1156" s="188" t="s">
        <v>1581</v>
      </c>
      <c r="B1156" s="189" t="s">
        <v>1582</v>
      </c>
      <c r="C1156" s="190">
        <v>3.63</v>
      </c>
      <c r="D1156" s="191">
        <v>0.30120000000000002</v>
      </c>
      <c r="E1156" s="192">
        <v>0.44519999999999998</v>
      </c>
      <c r="F1156" s="193">
        <v>1</v>
      </c>
      <c r="G1156" s="172">
        <f t="shared" si="17"/>
        <v>0.44519999999999998</v>
      </c>
      <c r="H1156" s="173">
        <f>G1156*'2-Calculator'!$G$23</f>
        <v>2415.21</v>
      </c>
      <c r="I1156" s="194" t="s">
        <v>12</v>
      </c>
      <c r="J1156" s="194" t="s">
        <v>12</v>
      </c>
      <c r="K1156" s="195" t="s">
        <v>1551</v>
      </c>
      <c r="L1156" s="196" t="s">
        <v>1552</v>
      </c>
      <c r="M1156" s="258"/>
      <c r="O1156" s="177"/>
      <c r="P1156" s="165"/>
    </row>
    <row r="1157" spans="1:16">
      <c r="A1157" s="166" t="s">
        <v>1583</v>
      </c>
      <c r="B1157" s="167" t="s">
        <v>1582</v>
      </c>
      <c r="C1157" s="168">
        <v>5.26</v>
      </c>
      <c r="D1157" s="169">
        <v>0.40560000000000002</v>
      </c>
      <c r="E1157" s="170">
        <v>0.59960000000000002</v>
      </c>
      <c r="F1157" s="171">
        <v>1</v>
      </c>
      <c r="G1157" s="172">
        <f t="shared" si="17"/>
        <v>0.59960000000000002</v>
      </c>
      <c r="H1157" s="173">
        <f>G1157*'2-Calculator'!$G$23</f>
        <v>3252.83</v>
      </c>
      <c r="I1157" s="174" t="s">
        <v>12</v>
      </c>
      <c r="J1157" s="174" t="s">
        <v>12</v>
      </c>
      <c r="K1157" s="175" t="s">
        <v>1551</v>
      </c>
      <c r="L1157" s="176" t="s">
        <v>1552</v>
      </c>
      <c r="M1157" s="258"/>
      <c r="O1157" s="177"/>
      <c r="P1157" s="165"/>
    </row>
    <row r="1158" spans="1:16">
      <c r="A1158" s="166" t="s">
        <v>1584</v>
      </c>
      <c r="B1158" s="167" t="s">
        <v>1582</v>
      </c>
      <c r="C1158" s="168">
        <v>8.68</v>
      </c>
      <c r="D1158" s="169">
        <v>0.54290000000000005</v>
      </c>
      <c r="E1158" s="170">
        <v>0.80249999999999999</v>
      </c>
      <c r="F1158" s="171">
        <v>1</v>
      </c>
      <c r="G1158" s="172">
        <f t="shared" si="17"/>
        <v>0.80249999999999999</v>
      </c>
      <c r="H1158" s="173">
        <f>G1158*'2-Calculator'!$G$23</f>
        <v>4353.5625</v>
      </c>
      <c r="I1158" s="174" t="s">
        <v>12</v>
      </c>
      <c r="J1158" s="174" t="s">
        <v>12</v>
      </c>
      <c r="K1158" s="175" t="s">
        <v>1551</v>
      </c>
      <c r="L1158" s="176" t="s">
        <v>1552</v>
      </c>
      <c r="M1158" s="258"/>
      <c r="O1158" s="177"/>
      <c r="P1158" s="165"/>
    </row>
    <row r="1159" spans="1:16">
      <c r="A1159" s="178" t="s">
        <v>1585</v>
      </c>
      <c r="B1159" s="179" t="s">
        <v>1582</v>
      </c>
      <c r="C1159" s="180">
        <v>8.68</v>
      </c>
      <c r="D1159" s="181">
        <v>0.92220000000000002</v>
      </c>
      <c r="E1159" s="182">
        <v>1.3632</v>
      </c>
      <c r="F1159" s="183">
        <v>1</v>
      </c>
      <c r="G1159" s="182">
        <f t="shared" si="17"/>
        <v>1.3632</v>
      </c>
      <c r="H1159" s="184">
        <f>G1159*'2-Calculator'!$G$23</f>
        <v>7395.36</v>
      </c>
      <c r="I1159" s="185" t="s">
        <v>12</v>
      </c>
      <c r="J1159" s="185" t="s">
        <v>12</v>
      </c>
      <c r="K1159" s="186" t="s">
        <v>1551</v>
      </c>
      <c r="L1159" s="187" t="s">
        <v>1552</v>
      </c>
      <c r="M1159" s="258"/>
      <c r="O1159" s="177"/>
      <c r="P1159" s="165"/>
    </row>
    <row r="1160" spans="1:16">
      <c r="A1160" s="188" t="s">
        <v>1586</v>
      </c>
      <c r="B1160" s="189" t="s">
        <v>1587</v>
      </c>
      <c r="C1160" s="190">
        <v>3.23</v>
      </c>
      <c r="D1160" s="191">
        <v>0.38750000000000001</v>
      </c>
      <c r="E1160" s="192">
        <v>0.57279999999999998</v>
      </c>
      <c r="F1160" s="193">
        <v>1</v>
      </c>
      <c r="G1160" s="172">
        <f t="shared" si="17"/>
        <v>0.57279999999999998</v>
      </c>
      <c r="H1160" s="173">
        <f>G1160*'2-Calculator'!$G$23</f>
        <v>3107.44</v>
      </c>
      <c r="I1160" s="194" t="s">
        <v>12</v>
      </c>
      <c r="J1160" s="194" t="s">
        <v>12</v>
      </c>
      <c r="K1160" s="195" t="s">
        <v>1551</v>
      </c>
      <c r="L1160" s="196" t="s">
        <v>1552</v>
      </c>
      <c r="M1160" s="258"/>
      <c r="O1160" s="177"/>
      <c r="P1160" s="165"/>
    </row>
    <row r="1161" spans="1:16">
      <c r="A1161" s="166" t="s">
        <v>1588</v>
      </c>
      <c r="B1161" s="167" t="s">
        <v>1587</v>
      </c>
      <c r="C1161" s="168">
        <v>3.75</v>
      </c>
      <c r="D1161" s="169">
        <v>0.46949999999999997</v>
      </c>
      <c r="E1161" s="170">
        <v>0.69399999999999995</v>
      </c>
      <c r="F1161" s="171">
        <v>1</v>
      </c>
      <c r="G1161" s="172">
        <f t="shared" si="17"/>
        <v>0.69399999999999995</v>
      </c>
      <c r="H1161" s="173">
        <f>G1161*'2-Calculator'!$G$23</f>
        <v>3764.95</v>
      </c>
      <c r="I1161" s="174" t="s">
        <v>12</v>
      </c>
      <c r="J1161" s="174" t="s">
        <v>12</v>
      </c>
      <c r="K1161" s="175" t="s">
        <v>1551</v>
      </c>
      <c r="L1161" s="176" t="s">
        <v>1552</v>
      </c>
      <c r="M1161" s="258"/>
      <c r="O1161" s="177"/>
      <c r="P1161" s="165"/>
    </row>
    <row r="1162" spans="1:16">
      <c r="A1162" s="166" t="s">
        <v>1589</v>
      </c>
      <c r="B1162" s="167" t="s">
        <v>1587</v>
      </c>
      <c r="C1162" s="168">
        <v>4.67</v>
      </c>
      <c r="D1162" s="169">
        <v>0.49049999999999999</v>
      </c>
      <c r="E1162" s="170">
        <v>0.72509999999999997</v>
      </c>
      <c r="F1162" s="171">
        <v>1</v>
      </c>
      <c r="G1162" s="172">
        <f t="shared" si="17"/>
        <v>0.72509999999999997</v>
      </c>
      <c r="H1162" s="173">
        <f>G1162*'2-Calculator'!$G$23</f>
        <v>3933.6675</v>
      </c>
      <c r="I1162" s="174" t="s">
        <v>12</v>
      </c>
      <c r="J1162" s="174" t="s">
        <v>12</v>
      </c>
      <c r="K1162" s="175" t="s">
        <v>1551</v>
      </c>
      <c r="L1162" s="176" t="s">
        <v>1552</v>
      </c>
      <c r="M1162" s="258"/>
      <c r="O1162" s="177"/>
      <c r="P1162" s="165"/>
    </row>
    <row r="1163" spans="1:16">
      <c r="A1163" s="178" t="s">
        <v>1590</v>
      </c>
      <c r="B1163" s="179" t="s">
        <v>1587</v>
      </c>
      <c r="C1163" s="180">
        <v>7.97</v>
      </c>
      <c r="D1163" s="181">
        <v>0.98939999999999995</v>
      </c>
      <c r="E1163" s="182">
        <v>1.4625999999999999</v>
      </c>
      <c r="F1163" s="183">
        <v>1</v>
      </c>
      <c r="G1163" s="182">
        <f t="shared" si="17"/>
        <v>1.4625999999999999</v>
      </c>
      <c r="H1163" s="184">
        <f>G1163*'2-Calculator'!$G$23</f>
        <v>7934.6049999999996</v>
      </c>
      <c r="I1163" s="185" t="s">
        <v>12</v>
      </c>
      <c r="J1163" s="185" t="s">
        <v>12</v>
      </c>
      <c r="K1163" s="186" t="s">
        <v>1551</v>
      </c>
      <c r="L1163" s="187" t="s">
        <v>1552</v>
      </c>
      <c r="M1163" s="258"/>
      <c r="O1163" s="177"/>
      <c r="P1163" s="165"/>
    </row>
    <row r="1164" spans="1:16">
      <c r="A1164" s="188" t="s">
        <v>1591</v>
      </c>
      <c r="B1164" s="189" t="s">
        <v>1592</v>
      </c>
      <c r="C1164" s="190">
        <v>4.67</v>
      </c>
      <c r="D1164" s="191">
        <v>0.37359999999999999</v>
      </c>
      <c r="E1164" s="192">
        <v>0.55230000000000001</v>
      </c>
      <c r="F1164" s="193">
        <v>1</v>
      </c>
      <c r="G1164" s="172">
        <f t="shared" si="17"/>
        <v>0.55230000000000001</v>
      </c>
      <c r="H1164" s="173">
        <f>G1164*'2-Calculator'!$G$23</f>
        <v>2996.2275</v>
      </c>
      <c r="I1164" s="194" t="s">
        <v>12</v>
      </c>
      <c r="J1164" s="194" t="s">
        <v>12</v>
      </c>
      <c r="K1164" s="195" t="s">
        <v>1551</v>
      </c>
      <c r="L1164" s="196" t="s">
        <v>1552</v>
      </c>
      <c r="M1164" s="258"/>
      <c r="O1164" s="177"/>
      <c r="P1164" s="165"/>
    </row>
    <row r="1165" spans="1:16">
      <c r="A1165" s="166" t="s">
        <v>1593</v>
      </c>
      <c r="B1165" s="167" t="s">
        <v>1592</v>
      </c>
      <c r="C1165" s="168">
        <v>7.43</v>
      </c>
      <c r="D1165" s="169">
        <v>0.43740000000000001</v>
      </c>
      <c r="E1165" s="170">
        <v>0.64659999999999995</v>
      </c>
      <c r="F1165" s="171">
        <v>1</v>
      </c>
      <c r="G1165" s="172">
        <f t="shared" si="17"/>
        <v>0.64659999999999995</v>
      </c>
      <c r="H1165" s="173">
        <f>G1165*'2-Calculator'!$G$23</f>
        <v>3507.8049999999998</v>
      </c>
      <c r="I1165" s="174" t="s">
        <v>12</v>
      </c>
      <c r="J1165" s="174" t="s">
        <v>12</v>
      </c>
      <c r="K1165" s="175" t="s">
        <v>1551</v>
      </c>
      <c r="L1165" s="176" t="s">
        <v>1552</v>
      </c>
      <c r="M1165" s="258"/>
      <c r="O1165" s="177"/>
      <c r="P1165" s="165"/>
    </row>
    <row r="1166" spans="1:16">
      <c r="A1166" s="166" t="s">
        <v>1594</v>
      </c>
      <c r="B1166" s="167" t="s">
        <v>1592</v>
      </c>
      <c r="C1166" s="168">
        <v>10.3</v>
      </c>
      <c r="D1166" s="169">
        <v>0.72540000000000004</v>
      </c>
      <c r="E1166" s="170">
        <v>1.0723</v>
      </c>
      <c r="F1166" s="171">
        <v>1</v>
      </c>
      <c r="G1166" s="172">
        <f t="shared" si="17"/>
        <v>1.0723</v>
      </c>
      <c r="H1166" s="173">
        <f>G1166*'2-Calculator'!$G$23</f>
        <v>5817.2275</v>
      </c>
      <c r="I1166" s="174" t="s">
        <v>12</v>
      </c>
      <c r="J1166" s="174" t="s">
        <v>12</v>
      </c>
      <c r="K1166" s="175" t="s">
        <v>1551</v>
      </c>
      <c r="L1166" s="176" t="s">
        <v>1552</v>
      </c>
      <c r="M1166" s="258"/>
      <c r="O1166" s="177"/>
      <c r="P1166" s="165"/>
    </row>
    <row r="1167" spans="1:16">
      <c r="A1167" s="178" t="s">
        <v>1595</v>
      </c>
      <c r="B1167" s="179" t="s">
        <v>1592</v>
      </c>
      <c r="C1167" s="180">
        <v>17.45</v>
      </c>
      <c r="D1167" s="181">
        <v>1.5108999999999999</v>
      </c>
      <c r="E1167" s="182">
        <v>2.2334999999999998</v>
      </c>
      <c r="F1167" s="183">
        <v>1</v>
      </c>
      <c r="G1167" s="182">
        <f t="shared" si="17"/>
        <v>2.2334999999999998</v>
      </c>
      <c r="H1167" s="184">
        <f>G1167*'2-Calculator'!$G$23</f>
        <v>12116.737499999999</v>
      </c>
      <c r="I1167" s="185" t="s">
        <v>12</v>
      </c>
      <c r="J1167" s="185" t="s">
        <v>12</v>
      </c>
      <c r="K1167" s="186" t="s">
        <v>1551</v>
      </c>
      <c r="L1167" s="187" t="s">
        <v>1552</v>
      </c>
      <c r="M1167" s="258"/>
      <c r="O1167" s="177"/>
      <c r="P1167" s="165"/>
    </row>
    <row r="1168" spans="1:16">
      <c r="A1168" s="188" t="s">
        <v>1596</v>
      </c>
      <c r="B1168" s="189" t="s">
        <v>1597</v>
      </c>
      <c r="C1168" s="190">
        <v>5.5</v>
      </c>
      <c r="D1168" s="191">
        <v>0.36230000000000001</v>
      </c>
      <c r="E1168" s="192">
        <v>0.53559999999999997</v>
      </c>
      <c r="F1168" s="193">
        <v>1</v>
      </c>
      <c r="G1168" s="172">
        <f t="shared" si="17"/>
        <v>0.53559999999999997</v>
      </c>
      <c r="H1168" s="173">
        <f>G1168*'2-Calculator'!$G$23</f>
        <v>2905.6299999999997</v>
      </c>
      <c r="I1168" s="194" t="s">
        <v>12</v>
      </c>
      <c r="J1168" s="194" t="s">
        <v>12</v>
      </c>
      <c r="K1168" s="195" t="s">
        <v>1551</v>
      </c>
      <c r="L1168" s="196" t="s">
        <v>1552</v>
      </c>
      <c r="M1168" s="258"/>
      <c r="O1168" s="177"/>
      <c r="P1168" s="165"/>
    </row>
    <row r="1169" spans="1:16">
      <c r="A1169" s="166" t="s">
        <v>1598</v>
      </c>
      <c r="B1169" s="167" t="s">
        <v>1597</v>
      </c>
      <c r="C1169" s="168">
        <v>7.07</v>
      </c>
      <c r="D1169" s="169">
        <v>0.45300000000000001</v>
      </c>
      <c r="E1169" s="170">
        <v>0.66959999999999997</v>
      </c>
      <c r="F1169" s="171">
        <v>1</v>
      </c>
      <c r="G1169" s="172">
        <f t="shared" si="17"/>
        <v>0.66959999999999997</v>
      </c>
      <c r="H1169" s="173">
        <f>G1169*'2-Calculator'!$G$23</f>
        <v>3632.58</v>
      </c>
      <c r="I1169" s="174" t="s">
        <v>12</v>
      </c>
      <c r="J1169" s="174" t="s">
        <v>12</v>
      </c>
      <c r="K1169" s="175" t="s">
        <v>1551</v>
      </c>
      <c r="L1169" s="176" t="s">
        <v>1552</v>
      </c>
      <c r="M1169" s="258"/>
      <c r="O1169" s="177"/>
      <c r="P1169" s="165"/>
    </row>
    <row r="1170" spans="1:16">
      <c r="A1170" s="166" t="s">
        <v>1599</v>
      </c>
      <c r="B1170" s="167" t="s">
        <v>1597</v>
      </c>
      <c r="C1170" s="168">
        <v>9.75</v>
      </c>
      <c r="D1170" s="169">
        <v>0.55889999999999995</v>
      </c>
      <c r="E1170" s="170">
        <v>0.82620000000000005</v>
      </c>
      <c r="F1170" s="171">
        <v>1</v>
      </c>
      <c r="G1170" s="172">
        <f t="shared" si="17"/>
        <v>0.82620000000000005</v>
      </c>
      <c r="H1170" s="173">
        <f>G1170*'2-Calculator'!$G$23</f>
        <v>4482.1350000000002</v>
      </c>
      <c r="I1170" s="174" t="s">
        <v>12</v>
      </c>
      <c r="J1170" s="174" t="s">
        <v>12</v>
      </c>
      <c r="K1170" s="175" t="s">
        <v>1551</v>
      </c>
      <c r="L1170" s="176" t="s">
        <v>1552</v>
      </c>
      <c r="M1170" s="258"/>
      <c r="O1170" s="177"/>
      <c r="P1170" s="165"/>
    </row>
    <row r="1171" spans="1:16">
      <c r="A1171" s="178" t="s">
        <v>1600</v>
      </c>
      <c r="B1171" s="179" t="s">
        <v>1597</v>
      </c>
      <c r="C1171" s="180">
        <v>9.75</v>
      </c>
      <c r="D1171" s="181">
        <v>0.72060000000000002</v>
      </c>
      <c r="E1171" s="182">
        <v>1.0651999999999999</v>
      </c>
      <c r="F1171" s="183">
        <v>1</v>
      </c>
      <c r="G1171" s="182">
        <f t="shared" si="17"/>
        <v>1.0651999999999999</v>
      </c>
      <c r="H1171" s="184">
        <f>G1171*'2-Calculator'!$G$23</f>
        <v>5778.71</v>
      </c>
      <c r="I1171" s="185" t="s">
        <v>12</v>
      </c>
      <c r="J1171" s="185" t="s">
        <v>12</v>
      </c>
      <c r="K1171" s="186" t="s">
        <v>1551</v>
      </c>
      <c r="L1171" s="187" t="s">
        <v>1552</v>
      </c>
      <c r="M1171" s="258"/>
      <c r="O1171" s="177"/>
      <c r="P1171" s="165"/>
    </row>
    <row r="1172" spans="1:16">
      <c r="A1172" s="188" t="s">
        <v>1601</v>
      </c>
      <c r="B1172" s="189" t="s">
        <v>1602</v>
      </c>
      <c r="C1172" s="190">
        <v>9.1</v>
      </c>
      <c r="D1172" s="191">
        <v>0.59040000000000004</v>
      </c>
      <c r="E1172" s="192">
        <v>0.87280000000000002</v>
      </c>
      <c r="F1172" s="193">
        <v>1</v>
      </c>
      <c r="G1172" s="172">
        <f t="shared" si="17"/>
        <v>0.87280000000000002</v>
      </c>
      <c r="H1172" s="173">
        <f>G1172*'2-Calculator'!$G$23</f>
        <v>4734.9400000000005</v>
      </c>
      <c r="I1172" s="194" t="s">
        <v>12</v>
      </c>
      <c r="J1172" s="194" t="s">
        <v>12</v>
      </c>
      <c r="K1172" s="195" t="s">
        <v>1551</v>
      </c>
      <c r="L1172" s="196" t="s">
        <v>1552</v>
      </c>
      <c r="M1172" s="258"/>
      <c r="O1172" s="177"/>
      <c r="P1172" s="165"/>
    </row>
    <row r="1173" spans="1:16">
      <c r="A1173" s="166" t="s">
        <v>1603</v>
      </c>
      <c r="B1173" s="167" t="s">
        <v>1602</v>
      </c>
      <c r="C1173" s="168">
        <v>9.65</v>
      </c>
      <c r="D1173" s="169">
        <v>0.69379999999999997</v>
      </c>
      <c r="E1173" s="170">
        <v>1.0256000000000001</v>
      </c>
      <c r="F1173" s="171">
        <v>1</v>
      </c>
      <c r="G1173" s="172">
        <f t="shared" ref="G1173:G1236" si="18">ROUND(E1173*F1173,4)</f>
        <v>1.0256000000000001</v>
      </c>
      <c r="H1173" s="173">
        <f>G1173*'2-Calculator'!$G$23</f>
        <v>5563.88</v>
      </c>
      <c r="I1173" s="174" t="s">
        <v>12</v>
      </c>
      <c r="J1173" s="174" t="s">
        <v>12</v>
      </c>
      <c r="K1173" s="175" t="s">
        <v>1551</v>
      </c>
      <c r="L1173" s="176" t="s">
        <v>1552</v>
      </c>
      <c r="M1173" s="258"/>
      <c r="O1173" s="177"/>
      <c r="P1173" s="165"/>
    </row>
    <row r="1174" spans="1:16">
      <c r="A1174" s="166" t="s">
        <v>1604</v>
      </c>
      <c r="B1174" s="167" t="s">
        <v>1602</v>
      </c>
      <c r="C1174" s="168">
        <v>12.77</v>
      </c>
      <c r="D1174" s="169">
        <v>0.98370000000000002</v>
      </c>
      <c r="E1174" s="170">
        <v>1.4540999999999999</v>
      </c>
      <c r="F1174" s="171">
        <v>1</v>
      </c>
      <c r="G1174" s="172">
        <f t="shared" si="18"/>
        <v>1.4540999999999999</v>
      </c>
      <c r="H1174" s="173">
        <f>G1174*'2-Calculator'!$G$23</f>
        <v>7888.4924999999994</v>
      </c>
      <c r="I1174" s="174" t="s">
        <v>12</v>
      </c>
      <c r="J1174" s="174" t="s">
        <v>12</v>
      </c>
      <c r="K1174" s="175" t="s">
        <v>1551</v>
      </c>
      <c r="L1174" s="176" t="s">
        <v>1552</v>
      </c>
      <c r="M1174" s="258"/>
      <c r="O1174" s="177"/>
      <c r="P1174" s="165"/>
    </row>
    <row r="1175" spans="1:16">
      <c r="A1175" s="178" t="s">
        <v>1605</v>
      </c>
      <c r="B1175" s="179" t="s">
        <v>1602</v>
      </c>
      <c r="C1175" s="180">
        <v>20.34</v>
      </c>
      <c r="D1175" s="181">
        <v>1.4984999999999999</v>
      </c>
      <c r="E1175" s="182">
        <v>2.2151000000000001</v>
      </c>
      <c r="F1175" s="183">
        <v>1</v>
      </c>
      <c r="G1175" s="182">
        <f t="shared" si="18"/>
        <v>2.2151000000000001</v>
      </c>
      <c r="H1175" s="184">
        <f>G1175*'2-Calculator'!$G$23</f>
        <v>12016.9175</v>
      </c>
      <c r="I1175" s="185" t="s">
        <v>12</v>
      </c>
      <c r="J1175" s="185" t="s">
        <v>12</v>
      </c>
      <c r="K1175" s="186" t="s">
        <v>1551</v>
      </c>
      <c r="L1175" s="187" t="s">
        <v>1552</v>
      </c>
      <c r="M1175" s="258"/>
      <c r="O1175" s="177"/>
      <c r="P1175" s="165"/>
    </row>
    <row r="1176" spans="1:16">
      <c r="A1176" s="188" t="s">
        <v>1606</v>
      </c>
      <c r="B1176" s="189" t="s">
        <v>1607</v>
      </c>
      <c r="C1176" s="190">
        <v>4.4000000000000004</v>
      </c>
      <c r="D1176" s="191">
        <v>0.38429999999999997</v>
      </c>
      <c r="E1176" s="192">
        <v>0.56810000000000005</v>
      </c>
      <c r="F1176" s="193">
        <v>1</v>
      </c>
      <c r="G1176" s="172">
        <f t="shared" si="18"/>
        <v>0.56810000000000005</v>
      </c>
      <c r="H1176" s="173">
        <f>G1176*'2-Calculator'!$G$23</f>
        <v>3081.9425000000001</v>
      </c>
      <c r="I1176" s="194" t="s">
        <v>12</v>
      </c>
      <c r="J1176" s="194" t="s">
        <v>12</v>
      </c>
      <c r="K1176" s="195" t="s">
        <v>1551</v>
      </c>
      <c r="L1176" s="196" t="s">
        <v>1552</v>
      </c>
      <c r="M1176" s="258"/>
      <c r="O1176" s="177"/>
      <c r="P1176" s="165"/>
    </row>
    <row r="1177" spans="1:16">
      <c r="A1177" s="166" t="s">
        <v>1608</v>
      </c>
      <c r="B1177" s="167" t="s">
        <v>1607</v>
      </c>
      <c r="C1177" s="168">
        <v>6.08</v>
      </c>
      <c r="D1177" s="169">
        <v>0.47239999999999999</v>
      </c>
      <c r="E1177" s="170">
        <v>0.69830000000000003</v>
      </c>
      <c r="F1177" s="171">
        <v>1</v>
      </c>
      <c r="G1177" s="172">
        <f t="shared" si="18"/>
        <v>0.69830000000000003</v>
      </c>
      <c r="H1177" s="173">
        <f>G1177*'2-Calculator'!$G$23</f>
        <v>3788.2775000000001</v>
      </c>
      <c r="I1177" s="174" t="s">
        <v>12</v>
      </c>
      <c r="J1177" s="174" t="s">
        <v>12</v>
      </c>
      <c r="K1177" s="175" t="s">
        <v>1551</v>
      </c>
      <c r="L1177" s="176" t="s">
        <v>1552</v>
      </c>
      <c r="M1177" s="258"/>
      <c r="O1177" s="177"/>
      <c r="P1177" s="165"/>
    </row>
    <row r="1178" spans="1:16">
      <c r="A1178" s="166" t="s">
        <v>1609</v>
      </c>
      <c r="B1178" s="167" t="s">
        <v>1607</v>
      </c>
      <c r="C1178" s="168">
        <v>8.7799999999999994</v>
      </c>
      <c r="D1178" s="169">
        <v>0.75700000000000001</v>
      </c>
      <c r="E1178" s="170">
        <v>1.119</v>
      </c>
      <c r="F1178" s="171">
        <v>1</v>
      </c>
      <c r="G1178" s="172">
        <f t="shared" si="18"/>
        <v>1.119</v>
      </c>
      <c r="H1178" s="173">
        <f>G1178*'2-Calculator'!$G$23</f>
        <v>6070.5749999999998</v>
      </c>
      <c r="I1178" s="174" t="s">
        <v>12</v>
      </c>
      <c r="J1178" s="174" t="s">
        <v>12</v>
      </c>
      <c r="K1178" s="175" t="s">
        <v>1551</v>
      </c>
      <c r="L1178" s="176" t="s">
        <v>1552</v>
      </c>
      <c r="M1178" s="258"/>
      <c r="O1178" s="177"/>
      <c r="P1178" s="165"/>
    </row>
    <row r="1179" spans="1:16">
      <c r="A1179" s="178" t="s">
        <v>1610</v>
      </c>
      <c r="B1179" s="179" t="s">
        <v>1607</v>
      </c>
      <c r="C1179" s="180">
        <v>13.95</v>
      </c>
      <c r="D1179" s="181">
        <v>1.4093</v>
      </c>
      <c r="E1179" s="182">
        <v>2.0832999999999999</v>
      </c>
      <c r="F1179" s="183">
        <v>1</v>
      </c>
      <c r="G1179" s="182">
        <f t="shared" si="18"/>
        <v>2.0832999999999999</v>
      </c>
      <c r="H1179" s="184">
        <f>G1179*'2-Calculator'!$G$23</f>
        <v>11301.9025</v>
      </c>
      <c r="I1179" s="185" t="s">
        <v>12</v>
      </c>
      <c r="J1179" s="185" t="s">
        <v>12</v>
      </c>
      <c r="K1179" s="186" t="s">
        <v>1551</v>
      </c>
      <c r="L1179" s="187" t="s">
        <v>1552</v>
      </c>
      <c r="M1179" s="258"/>
      <c r="O1179" s="177"/>
      <c r="P1179" s="165"/>
    </row>
    <row r="1180" spans="1:16">
      <c r="A1180" s="188" t="s">
        <v>1611</v>
      </c>
      <c r="B1180" s="189" t="s">
        <v>1612</v>
      </c>
      <c r="C1180" s="190">
        <v>2.31</v>
      </c>
      <c r="D1180" s="191">
        <v>0.17080000000000001</v>
      </c>
      <c r="E1180" s="192">
        <v>0.2525</v>
      </c>
      <c r="F1180" s="193">
        <v>1</v>
      </c>
      <c r="G1180" s="172">
        <f t="shared" si="18"/>
        <v>0.2525</v>
      </c>
      <c r="H1180" s="173">
        <f>G1180*'2-Calculator'!$G$23</f>
        <v>1369.8125</v>
      </c>
      <c r="I1180" s="194" t="s">
        <v>13</v>
      </c>
      <c r="J1180" s="194" t="s">
        <v>12</v>
      </c>
      <c r="K1180" s="195" t="s">
        <v>152</v>
      </c>
      <c r="L1180" s="196" t="s">
        <v>159</v>
      </c>
      <c r="M1180" s="258"/>
      <c r="O1180" s="177"/>
      <c r="P1180" s="165"/>
    </row>
    <row r="1181" spans="1:16">
      <c r="A1181" s="166" t="s">
        <v>1613</v>
      </c>
      <c r="B1181" s="167" t="s">
        <v>1612</v>
      </c>
      <c r="C1181" s="168">
        <v>2.5</v>
      </c>
      <c r="D1181" s="169">
        <v>0.25530000000000003</v>
      </c>
      <c r="E1181" s="170">
        <v>0.37740000000000001</v>
      </c>
      <c r="F1181" s="171">
        <v>1</v>
      </c>
      <c r="G1181" s="172">
        <f t="shared" si="18"/>
        <v>0.37740000000000001</v>
      </c>
      <c r="H1181" s="173">
        <f>G1181*'2-Calculator'!$G$23</f>
        <v>2047.395</v>
      </c>
      <c r="I1181" s="174" t="s">
        <v>13</v>
      </c>
      <c r="J1181" s="174" t="s">
        <v>12</v>
      </c>
      <c r="K1181" s="175" t="s">
        <v>152</v>
      </c>
      <c r="L1181" s="176" t="s">
        <v>159</v>
      </c>
      <c r="M1181" s="258"/>
      <c r="O1181" s="177"/>
      <c r="P1181" s="165"/>
    </row>
    <row r="1182" spans="1:16">
      <c r="A1182" s="166" t="s">
        <v>1614</v>
      </c>
      <c r="B1182" s="167" t="s">
        <v>1612</v>
      </c>
      <c r="C1182" s="168">
        <v>3.06</v>
      </c>
      <c r="D1182" s="169">
        <v>0.42480000000000001</v>
      </c>
      <c r="E1182" s="170">
        <v>0.628</v>
      </c>
      <c r="F1182" s="171">
        <v>1</v>
      </c>
      <c r="G1182" s="172">
        <f t="shared" si="18"/>
        <v>0.628</v>
      </c>
      <c r="H1182" s="173">
        <f>G1182*'2-Calculator'!$G$23</f>
        <v>3406.9</v>
      </c>
      <c r="I1182" s="174" t="s">
        <v>13</v>
      </c>
      <c r="J1182" s="174" t="s">
        <v>12</v>
      </c>
      <c r="K1182" s="175" t="s">
        <v>152</v>
      </c>
      <c r="L1182" s="176" t="s">
        <v>159</v>
      </c>
      <c r="M1182" s="258"/>
      <c r="O1182" s="177"/>
      <c r="P1182" s="165"/>
    </row>
    <row r="1183" spans="1:16">
      <c r="A1183" s="178" t="s">
        <v>1615</v>
      </c>
      <c r="B1183" s="179" t="s">
        <v>1612</v>
      </c>
      <c r="C1183" s="180">
        <v>6.04</v>
      </c>
      <c r="D1183" s="181">
        <v>0.93340000000000001</v>
      </c>
      <c r="E1183" s="182">
        <v>1.3797999999999999</v>
      </c>
      <c r="F1183" s="183">
        <v>1</v>
      </c>
      <c r="G1183" s="182">
        <f t="shared" si="18"/>
        <v>1.3797999999999999</v>
      </c>
      <c r="H1183" s="184">
        <f>G1183*'2-Calculator'!$G$23</f>
        <v>7485.415</v>
      </c>
      <c r="I1183" s="185" t="s">
        <v>13</v>
      </c>
      <c r="J1183" s="185" t="s">
        <v>12</v>
      </c>
      <c r="K1183" s="186" t="s">
        <v>152</v>
      </c>
      <c r="L1183" s="187" t="s">
        <v>159</v>
      </c>
      <c r="M1183" s="258"/>
      <c r="O1183" s="177"/>
      <c r="P1183" s="165"/>
    </row>
    <row r="1184" spans="1:16">
      <c r="A1184" s="188" t="s">
        <v>1616</v>
      </c>
      <c r="B1184" s="189" t="s">
        <v>1617</v>
      </c>
      <c r="C1184" s="190">
        <v>9.61</v>
      </c>
      <c r="D1184" s="191">
        <v>0.38059999999999999</v>
      </c>
      <c r="E1184" s="192">
        <v>0.56259999999999999</v>
      </c>
      <c r="F1184" s="193">
        <v>1</v>
      </c>
      <c r="G1184" s="172">
        <f t="shared" si="18"/>
        <v>0.56259999999999999</v>
      </c>
      <c r="H1184" s="173">
        <f>G1184*'2-Calculator'!$G$23</f>
        <v>3052.105</v>
      </c>
      <c r="I1184" s="194" t="s">
        <v>13</v>
      </c>
      <c r="J1184" s="194" t="s">
        <v>12</v>
      </c>
      <c r="K1184" s="195" t="s">
        <v>152</v>
      </c>
      <c r="L1184" s="196" t="s">
        <v>159</v>
      </c>
      <c r="M1184" s="258"/>
      <c r="O1184" s="177"/>
      <c r="P1184" s="165"/>
    </row>
    <row r="1185" spans="1:16">
      <c r="A1185" s="166" t="s">
        <v>1618</v>
      </c>
      <c r="B1185" s="167" t="s">
        <v>1617</v>
      </c>
      <c r="C1185" s="168">
        <v>11.69</v>
      </c>
      <c r="D1185" s="169">
        <v>0.52310000000000001</v>
      </c>
      <c r="E1185" s="170">
        <v>0.77329999999999999</v>
      </c>
      <c r="F1185" s="171">
        <v>1</v>
      </c>
      <c r="G1185" s="172">
        <f t="shared" si="18"/>
        <v>0.77329999999999999</v>
      </c>
      <c r="H1185" s="173">
        <f>G1185*'2-Calculator'!$G$23</f>
        <v>4195.1525000000001</v>
      </c>
      <c r="I1185" s="174" t="s">
        <v>13</v>
      </c>
      <c r="J1185" s="174" t="s">
        <v>12</v>
      </c>
      <c r="K1185" s="175" t="s">
        <v>152</v>
      </c>
      <c r="L1185" s="176" t="s">
        <v>159</v>
      </c>
      <c r="M1185" s="258"/>
      <c r="O1185" s="177"/>
      <c r="P1185" s="165"/>
    </row>
    <row r="1186" spans="1:16">
      <c r="A1186" s="166" t="s">
        <v>1619</v>
      </c>
      <c r="B1186" s="167" t="s">
        <v>1617</v>
      </c>
      <c r="C1186" s="168">
        <v>11.69</v>
      </c>
      <c r="D1186" s="169">
        <v>0.66049999999999998</v>
      </c>
      <c r="E1186" s="170">
        <v>0.97640000000000005</v>
      </c>
      <c r="F1186" s="171">
        <v>1</v>
      </c>
      <c r="G1186" s="172">
        <f t="shared" si="18"/>
        <v>0.97640000000000005</v>
      </c>
      <c r="H1186" s="173">
        <f>G1186*'2-Calculator'!$G$23</f>
        <v>5296.97</v>
      </c>
      <c r="I1186" s="174" t="s">
        <v>13</v>
      </c>
      <c r="J1186" s="174" t="s">
        <v>12</v>
      </c>
      <c r="K1186" s="175" t="s">
        <v>152</v>
      </c>
      <c r="L1186" s="176" t="s">
        <v>159</v>
      </c>
      <c r="M1186" s="258"/>
      <c r="O1186" s="177"/>
      <c r="P1186" s="165"/>
    </row>
    <row r="1187" spans="1:16">
      <c r="A1187" s="178" t="s">
        <v>1620</v>
      </c>
      <c r="B1187" s="179" t="s">
        <v>1617</v>
      </c>
      <c r="C1187" s="180">
        <v>13.65</v>
      </c>
      <c r="D1187" s="181">
        <v>1.8259000000000001</v>
      </c>
      <c r="E1187" s="182">
        <v>2.6991000000000001</v>
      </c>
      <c r="F1187" s="183">
        <v>1</v>
      </c>
      <c r="G1187" s="182">
        <f t="shared" si="18"/>
        <v>2.6991000000000001</v>
      </c>
      <c r="H1187" s="184">
        <f>G1187*'2-Calculator'!$G$23</f>
        <v>14642.6175</v>
      </c>
      <c r="I1187" s="185" t="s">
        <v>13</v>
      </c>
      <c r="J1187" s="185" t="s">
        <v>12</v>
      </c>
      <c r="K1187" s="186" t="s">
        <v>152</v>
      </c>
      <c r="L1187" s="187" t="s">
        <v>159</v>
      </c>
      <c r="M1187" s="258"/>
      <c r="O1187" s="177"/>
      <c r="P1187" s="165"/>
    </row>
    <row r="1188" spans="1:16">
      <c r="A1188" s="188" t="s">
        <v>1621</v>
      </c>
      <c r="B1188" s="189" t="s">
        <v>1622</v>
      </c>
      <c r="C1188" s="190">
        <v>3.59</v>
      </c>
      <c r="D1188" s="191">
        <v>0.20830000000000001</v>
      </c>
      <c r="E1188" s="192">
        <v>0.30790000000000001</v>
      </c>
      <c r="F1188" s="193">
        <v>1</v>
      </c>
      <c r="G1188" s="172">
        <f t="shared" si="18"/>
        <v>0.30790000000000001</v>
      </c>
      <c r="H1188" s="173">
        <f>G1188*'2-Calculator'!$G$23</f>
        <v>1670.3575000000001</v>
      </c>
      <c r="I1188" s="194" t="s">
        <v>13</v>
      </c>
      <c r="J1188" s="194" t="s">
        <v>12</v>
      </c>
      <c r="K1188" s="195" t="s">
        <v>152</v>
      </c>
      <c r="L1188" s="196" t="s">
        <v>159</v>
      </c>
      <c r="M1188" s="258"/>
      <c r="O1188" s="177"/>
      <c r="P1188" s="165"/>
    </row>
    <row r="1189" spans="1:16">
      <c r="A1189" s="166" t="s">
        <v>1623</v>
      </c>
      <c r="B1189" s="167" t="s">
        <v>1622</v>
      </c>
      <c r="C1189" s="168">
        <v>4.0999999999999996</v>
      </c>
      <c r="D1189" s="169">
        <v>0.31209999999999999</v>
      </c>
      <c r="E1189" s="170">
        <v>0.46139999999999998</v>
      </c>
      <c r="F1189" s="171">
        <v>1</v>
      </c>
      <c r="G1189" s="172">
        <f t="shared" si="18"/>
        <v>0.46139999999999998</v>
      </c>
      <c r="H1189" s="173">
        <f>G1189*'2-Calculator'!$G$23</f>
        <v>2503.0949999999998</v>
      </c>
      <c r="I1189" s="174" t="s">
        <v>13</v>
      </c>
      <c r="J1189" s="174" t="s">
        <v>12</v>
      </c>
      <c r="K1189" s="175" t="s">
        <v>152</v>
      </c>
      <c r="L1189" s="176" t="s">
        <v>159</v>
      </c>
      <c r="M1189" s="258"/>
      <c r="O1189" s="177"/>
      <c r="P1189" s="165"/>
    </row>
    <row r="1190" spans="1:16">
      <c r="A1190" s="166" t="s">
        <v>1624</v>
      </c>
      <c r="B1190" s="167" t="s">
        <v>1622</v>
      </c>
      <c r="C1190" s="168">
        <v>4.9800000000000004</v>
      </c>
      <c r="D1190" s="169">
        <v>0.55969999999999998</v>
      </c>
      <c r="E1190" s="170">
        <v>0.82740000000000002</v>
      </c>
      <c r="F1190" s="171">
        <v>1</v>
      </c>
      <c r="G1190" s="172">
        <f t="shared" si="18"/>
        <v>0.82740000000000002</v>
      </c>
      <c r="H1190" s="173">
        <f>G1190*'2-Calculator'!$G$23</f>
        <v>4488.6450000000004</v>
      </c>
      <c r="I1190" s="174" t="s">
        <v>13</v>
      </c>
      <c r="J1190" s="174" t="s">
        <v>12</v>
      </c>
      <c r="K1190" s="175" t="s">
        <v>152</v>
      </c>
      <c r="L1190" s="176" t="s">
        <v>159</v>
      </c>
      <c r="M1190" s="258"/>
      <c r="O1190" s="177"/>
      <c r="P1190" s="165"/>
    </row>
    <row r="1191" spans="1:16">
      <c r="A1191" s="178" t="s">
        <v>1625</v>
      </c>
      <c r="B1191" s="179" t="s">
        <v>1622</v>
      </c>
      <c r="C1191" s="180">
        <v>8.8699999999999992</v>
      </c>
      <c r="D1191" s="181">
        <v>1.3331</v>
      </c>
      <c r="E1191" s="182">
        <v>1.9705999999999999</v>
      </c>
      <c r="F1191" s="183">
        <v>1</v>
      </c>
      <c r="G1191" s="182">
        <f t="shared" si="18"/>
        <v>1.9705999999999999</v>
      </c>
      <c r="H1191" s="184">
        <f>G1191*'2-Calculator'!$G$23</f>
        <v>10690.504999999999</v>
      </c>
      <c r="I1191" s="185" t="s">
        <v>13</v>
      </c>
      <c r="J1191" s="185" t="s">
        <v>12</v>
      </c>
      <c r="K1191" s="186" t="s">
        <v>152</v>
      </c>
      <c r="L1191" s="187" t="s">
        <v>159</v>
      </c>
      <c r="M1191" s="258"/>
      <c r="O1191" s="177"/>
      <c r="P1191" s="165"/>
    </row>
    <row r="1192" spans="1:16">
      <c r="A1192" s="188" t="s">
        <v>1626</v>
      </c>
      <c r="B1192" s="189" t="s">
        <v>1627</v>
      </c>
      <c r="C1192" s="190">
        <v>4.2300000000000004</v>
      </c>
      <c r="D1192" s="191">
        <v>0.3009</v>
      </c>
      <c r="E1192" s="192">
        <v>0.44479999999999997</v>
      </c>
      <c r="F1192" s="193">
        <v>1</v>
      </c>
      <c r="G1192" s="172">
        <f t="shared" si="18"/>
        <v>0.44479999999999997</v>
      </c>
      <c r="H1192" s="173">
        <f>G1192*'2-Calculator'!$G$23</f>
        <v>2413.04</v>
      </c>
      <c r="I1192" s="194" t="s">
        <v>13</v>
      </c>
      <c r="J1192" s="194" t="s">
        <v>12</v>
      </c>
      <c r="K1192" s="195" t="s">
        <v>152</v>
      </c>
      <c r="L1192" s="196" t="s">
        <v>159</v>
      </c>
      <c r="M1192" s="258"/>
      <c r="O1192" s="177"/>
      <c r="P1192" s="165"/>
    </row>
    <row r="1193" spans="1:16">
      <c r="A1193" s="166" t="s">
        <v>1628</v>
      </c>
      <c r="B1193" s="167" t="s">
        <v>1627</v>
      </c>
      <c r="C1193" s="168">
        <v>4.2300000000000004</v>
      </c>
      <c r="D1193" s="169">
        <v>0.32279999999999998</v>
      </c>
      <c r="E1193" s="170">
        <v>0.47720000000000001</v>
      </c>
      <c r="F1193" s="171">
        <v>1</v>
      </c>
      <c r="G1193" s="172">
        <f t="shared" si="18"/>
        <v>0.47720000000000001</v>
      </c>
      <c r="H1193" s="173">
        <f>G1193*'2-Calculator'!$G$23</f>
        <v>2588.81</v>
      </c>
      <c r="I1193" s="174" t="s">
        <v>13</v>
      </c>
      <c r="J1193" s="174" t="s">
        <v>12</v>
      </c>
      <c r="K1193" s="175" t="s">
        <v>152</v>
      </c>
      <c r="L1193" s="176" t="s">
        <v>159</v>
      </c>
      <c r="M1193" s="258"/>
      <c r="O1193" s="177"/>
      <c r="P1193" s="165"/>
    </row>
    <row r="1194" spans="1:16">
      <c r="A1194" s="166" t="s">
        <v>1629</v>
      </c>
      <c r="B1194" s="167" t="s">
        <v>1627</v>
      </c>
      <c r="C1194" s="168">
        <v>4.8499999999999996</v>
      </c>
      <c r="D1194" s="169">
        <v>0.54920000000000002</v>
      </c>
      <c r="E1194" s="170">
        <v>0.81189999999999996</v>
      </c>
      <c r="F1194" s="171">
        <v>1</v>
      </c>
      <c r="G1194" s="172">
        <f t="shared" si="18"/>
        <v>0.81189999999999996</v>
      </c>
      <c r="H1194" s="173">
        <f>G1194*'2-Calculator'!$G$23</f>
        <v>4404.5574999999999</v>
      </c>
      <c r="I1194" s="174" t="s">
        <v>13</v>
      </c>
      <c r="J1194" s="174" t="s">
        <v>12</v>
      </c>
      <c r="K1194" s="175" t="s">
        <v>152</v>
      </c>
      <c r="L1194" s="176" t="s">
        <v>159</v>
      </c>
      <c r="M1194" s="258"/>
      <c r="O1194" s="177"/>
      <c r="P1194" s="165"/>
    </row>
    <row r="1195" spans="1:16">
      <c r="A1195" s="178" t="s">
        <v>1630</v>
      </c>
      <c r="B1195" s="179" t="s">
        <v>1627</v>
      </c>
      <c r="C1195" s="180">
        <v>9.77</v>
      </c>
      <c r="D1195" s="181">
        <v>1.4451000000000001</v>
      </c>
      <c r="E1195" s="182">
        <v>2.1362000000000001</v>
      </c>
      <c r="F1195" s="183">
        <v>1</v>
      </c>
      <c r="G1195" s="182">
        <f t="shared" si="18"/>
        <v>2.1362000000000001</v>
      </c>
      <c r="H1195" s="184">
        <f>G1195*'2-Calculator'!$G$23</f>
        <v>11588.885</v>
      </c>
      <c r="I1195" s="185" t="s">
        <v>13</v>
      </c>
      <c r="J1195" s="185" t="s">
        <v>12</v>
      </c>
      <c r="K1195" s="186" t="s">
        <v>152</v>
      </c>
      <c r="L1195" s="187" t="s">
        <v>159</v>
      </c>
      <c r="M1195" s="258"/>
      <c r="O1195" s="177"/>
      <c r="P1195" s="165"/>
    </row>
    <row r="1196" spans="1:16">
      <c r="A1196" s="188" t="s">
        <v>1631</v>
      </c>
      <c r="B1196" s="189" t="s">
        <v>1632</v>
      </c>
      <c r="C1196" s="190">
        <v>3.32</v>
      </c>
      <c r="D1196" s="191">
        <v>0.30969999999999998</v>
      </c>
      <c r="E1196" s="192">
        <v>0.45779999999999998</v>
      </c>
      <c r="F1196" s="193">
        <v>1</v>
      </c>
      <c r="G1196" s="172">
        <f t="shared" si="18"/>
        <v>0.45779999999999998</v>
      </c>
      <c r="H1196" s="173">
        <f>G1196*'2-Calculator'!$G$23</f>
        <v>2483.5650000000001</v>
      </c>
      <c r="I1196" s="194" t="s">
        <v>13</v>
      </c>
      <c r="J1196" s="194" t="s">
        <v>12</v>
      </c>
      <c r="K1196" s="195" t="s">
        <v>152</v>
      </c>
      <c r="L1196" s="196" t="s">
        <v>159</v>
      </c>
      <c r="M1196" s="258"/>
      <c r="O1196" s="177"/>
      <c r="P1196" s="165"/>
    </row>
    <row r="1197" spans="1:16">
      <c r="A1197" s="166" t="s">
        <v>1633</v>
      </c>
      <c r="B1197" s="167" t="s">
        <v>1632</v>
      </c>
      <c r="C1197" s="168">
        <v>3.85</v>
      </c>
      <c r="D1197" s="169">
        <v>0.4214</v>
      </c>
      <c r="E1197" s="170">
        <v>0.62290000000000001</v>
      </c>
      <c r="F1197" s="171">
        <v>1</v>
      </c>
      <c r="G1197" s="172">
        <f t="shared" si="18"/>
        <v>0.62290000000000001</v>
      </c>
      <c r="H1197" s="173">
        <f>G1197*'2-Calculator'!$G$23</f>
        <v>3379.2325000000001</v>
      </c>
      <c r="I1197" s="174" t="s">
        <v>13</v>
      </c>
      <c r="J1197" s="174" t="s">
        <v>12</v>
      </c>
      <c r="K1197" s="175" t="s">
        <v>152</v>
      </c>
      <c r="L1197" s="176" t="s">
        <v>159</v>
      </c>
      <c r="M1197" s="258"/>
      <c r="O1197" s="177"/>
      <c r="P1197" s="165"/>
    </row>
    <row r="1198" spans="1:16">
      <c r="A1198" s="166" t="s">
        <v>1634</v>
      </c>
      <c r="B1198" s="167" t="s">
        <v>1632</v>
      </c>
      <c r="C1198" s="168">
        <v>5.39</v>
      </c>
      <c r="D1198" s="169">
        <v>0.65700000000000003</v>
      </c>
      <c r="E1198" s="170">
        <v>0.97119999999999995</v>
      </c>
      <c r="F1198" s="171">
        <v>1</v>
      </c>
      <c r="G1198" s="172">
        <f t="shared" si="18"/>
        <v>0.97119999999999995</v>
      </c>
      <c r="H1198" s="173">
        <f>G1198*'2-Calculator'!$G$23</f>
        <v>5268.7599999999993</v>
      </c>
      <c r="I1198" s="174" t="s">
        <v>13</v>
      </c>
      <c r="J1198" s="174" t="s">
        <v>12</v>
      </c>
      <c r="K1198" s="175" t="s">
        <v>152</v>
      </c>
      <c r="L1198" s="176" t="s">
        <v>159</v>
      </c>
      <c r="M1198" s="258"/>
      <c r="O1198" s="177"/>
      <c r="P1198" s="165"/>
    </row>
    <row r="1199" spans="1:16">
      <c r="A1199" s="178" t="s">
        <v>1635</v>
      </c>
      <c r="B1199" s="179" t="s">
        <v>1632</v>
      </c>
      <c r="C1199" s="180">
        <v>10.94</v>
      </c>
      <c r="D1199" s="181">
        <v>1.5671999999999999</v>
      </c>
      <c r="E1199" s="182">
        <v>2.3167</v>
      </c>
      <c r="F1199" s="183">
        <v>1</v>
      </c>
      <c r="G1199" s="182">
        <f t="shared" si="18"/>
        <v>2.3167</v>
      </c>
      <c r="H1199" s="184">
        <f>G1199*'2-Calculator'!$G$23</f>
        <v>12568.0975</v>
      </c>
      <c r="I1199" s="185" t="s">
        <v>13</v>
      </c>
      <c r="J1199" s="185" t="s">
        <v>12</v>
      </c>
      <c r="K1199" s="186" t="s">
        <v>152</v>
      </c>
      <c r="L1199" s="187" t="s">
        <v>159</v>
      </c>
      <c r="M1199" s="258"/>
      <c r="O1199" s="177"/>
      <c r="P1199" s="165"/>
    </row>
    <row r="1200" spans="1:16">
      <c r="A1200" s="188" t="s">
        <v>1636</v>
      </c>
      <c r="B1200" s="189" t="s">
        <v>1637</v>
      </c>
      <c r="C1200" s="190">
        <v>4.43</v>
      </c>
      <c r="D1200" s="191">
        <v>0.35270000000000001</v>
      </c>
      <c r="E1200" s="192">
        <v>0.52139999999999997</v>
      </c>
      <c r="F1200" s="193">
        <v>1</v>
      </c>
      <c r="G1200" s="172">
        <f t="shared" si="18"/>
        <v>0.52139999999999997</v>
      </c>
      <c r="H1200" s="173">
        <f>G1200*'2-Calculator'!$G$23</f>
        <v>2828.5949999999998</v>
      </c>
      <c r="I1200" s="194" t="s">
        <v>13</v>
      </c>
      <c r="J1200" s="194" t="s">
        <v>12</v>
      </c>
      <c r="K1200" s="195" t="s">
        <v>152</v>
      </c>
      <c r="L1200" s="196" t="s">
        <v>159</v>
      </c>
      <c r="M1200" s="258"/>
      <c r="O1200" s="177"/>
      <c r="P1200" s="165"/>
    </row>
    <row r="1201" spans="1:16">
      <c r="A1201" s="166" t="s">
        <v>1638</v>
      </c>
      <c r="B1201" s="167" t="s">
        <v>1637</v>
      </c>
      <c r="C1201" s="168">
        <v>4.43</v>
      </c>
      <c r="D1201" s="169">
        <v>0.40620000000000001</v>
      </c>
      <c r="E1201" s="170">
        <v>0.60050000000000003</v>
      </c>
      <c r="F1201" s="171">
        <v>1</v>
      </c>
      <c r="G1201" s="172">
        <f t="shared" si="18"/>
        <v>0.60050000000000003</v>
      </c>
      <c r="H1201" s="173">
        <f>G1201*'2-Calculator'!$G$23</f>
        <v>3257.7125000000001</v>
      </c>
      <c r="I1201" s="174" t="s">
        <v>13</v>
      </c>
      <c r="J1201" s="174" t="s">
        <v>12</v>
      </c>
      <c r="K1201" s="175" t="s">
        <v>152</v>
      </c>
      <c r="L1201" s="176" t="s">
        <v>159</v>
      </c>
      <c r="M1201" s="258"/>
      <c r="O1201" s="177"/>
      <c r="P1201" s="165"/>
    </row>
    <row r="1202" spans="1:16">
      <c r="A1202" s="166" t="s">
        <v>1639</v>
      </c>
      <c r="B1202" s="167" t="s">
        <v>1637</v>
      </c>
      <c r="C1202" s="168">
        <v>4.6900000000000004</v>
      </c>
      <c r="D1202" s="169">
        <v>0.59530000000000005</v>
      </c>
      <c r="E1202" s="170">
        <v>0.88</v>
      </c>
      <c r="F1202" s="171">
        <v>1</v>
      </c>
      <c r="G1202" s="172">
        <f t="shared" si="18"/>
        <v>0.88</v>
      </c>
      <c r="H1202" s="173">
        <f>G1202*'2-Calculator'!$G$23</f>
        <v>4774</v>
      </c>
      <c r="I1202" s="174" t="s">
        <v>13</v>
      </c>
      <c r="J1202" s="174" t="s">
        <v>12</v>
      </c>
      <c r="K1202" s="175" t="s">
        <v>152</v>
      </c>
      <c r="L1202" s="176" t="s">
        <v>159</v>
      </c>
      <c r="M1202" s="258"/>
      <c r="O1202" s="177"/>
      <c r="P1202" s="165"/>
    </row>
    <row r="1203" spans="1:16">
      <c r="A1203" s="178" t="s">
        <v>1640</v>
      </c>
      <c r="B1203" s="179" t="s">
        <v>1637</v>
      </c>
      <c r="C1203" s="180">
        <v>6.7</v>
      </c>
      <c r="D1203" s="181">
        <v>1.1093</v>
      </c>
      <c r="E1203" s="182">
        <v>1.6397999999999999</v>
      </c>
      <c r="F1203" s="183">
        <v>1</v>
      </c>
      <c r="G1203" s="182">
        <f t="shared" si="18"/>
        <v>1.6397999999999999</v>
      </c>
      <c r="H1203" s="184">
        <f>G1203*'2-Calculator'!$G$23</f>
        <v>8895.9149999999991</v>
      </c>
      <c r="I1203" s="185" t="s">
        <v>13</v>
      </c>
      <c r="J1203" s="185" t="s">
        <v>12</v>
      </c>
      <c r="K1203" s="186" t="s">
        <v>152</v>
      </c>
      <c r="L1203" s="187" t="s">
        <v>159</v>
      </c>
      <c r="M1203" s="258"/>
      <c r="O1203" s="177"/>
      <c r="P1203" s="165"/>
    </row>
    <row r="1204" spans="1:16">
      <c r="A1204" s="188" t="s">
        <v>1641</v>
      </c>
      <c r="B1204" s="189" t="s">
        <v>1642</v>
      </c>
      <c r="C1204" s="190">
        <v>3.31</v>
      </c>
      <c r="D1204" s="191">
        <v>1.1556999999999999</v>
      </c>
      <c r="E1204" s="192">
        <v>1.7083999999999999</v>
      </c>
      <c r="F1204" s="193">
        <v>1</v>
      </c>
      <c r="G1204" s="172">
        <f t="shared" si="18"/>
        <v>1.7083999999999999</v>
      </c>
      <c r="H1204" s="173">
        <f>G1204*'2-Calculator'!$G$23</f>
        <v>9268.07</v>
      </c>
      <c r="I1204" s="194" t="s">
        <v>13</v>
      </c>
      <c r="J1204" s="194" t="s">
        <v>12</v>
      </c>
      <c r="K1204" s="195" t="s">
        <v>152</v>
      </c>
      <c r="L1204" s="196" t="s">
        <v>159</v>
      </c>
      <c r="M1204" s="258"/>
      <c r="O1204" s="177"/>
      <c r="P1204" s="165"/>
    </row>
    <row r="1205" spans="1:16">
      <c r="A1205" s="166" t="s">
        <v>1643</v>
      </c>
      <c r="B1205" s="167" t="s">
        <v>1642</v>
      </c>
      <c r="C1205" s="168">
        <v>4.68</v>
      </c>
      <c r="D1205" s="169">
        <v>1.3585</v>
      </c>
      <c r="E1205" s="170">
        <v>2.0082</v>
      </c>
      <c r="F1205" s="171">
        <v>1</v>
      </c>
      <c r="G1205" s="172">
        <f t="shared" si="18"/>
        <v>2.0082</v>
      </c>
      <c r="H1205" s="173">
        <f>G1205*'2-Calculator'!$G$23</f>
        <v>10894.485000000001</v>
      </c>
      <c r="I1205" s="174" t="s">
        <v>13</v>
      </c>
      <c r="J1205" s="174" t="s">
        <v>12</v>
      </c>
      <c r="K1205" s="175" t="s">
        <v>152</v>
      </c>
      <c r="L1205" s="176" t="s">
        <v>159</v>
      </c>
      <c r="M1205" s="258"/>
      <c r="O1205" s="177"/>
      <c r="P1205" s="165"/>
    </row>
    <row r="1206" spans="1:16">
      <c r="A1206" s="166" t="s">
        <v>1644</v>
      </c>
      <c r="B1206" s="167" t="s">
        <v>1642</v>
      </c>
      <c r="C1206" s="168">
        <v>8.08</v>
      </c>
      <c r="D1206" s="169">
        <v>1.899</v>
      </c>
      <c r="E1206" s="170">
        <v>2.8071999999999999</v>
      </c>
      <c r="F1206" s="171">
        <v>1</v>
      </c>
      <c r="G1206" s="172">
        <f t="shared" si="18"/>
        <v>2.8071999999999999</v>
      </c>
      <c r="H1206" s="173">
        <f>G1206*'2-Calculator'!$G$23</f>
        <v>15229.06</v>
      </c>
      <c r="I1206" s="174" t="s">
        <v>13</v>
      </c>
      <c r="J1206" s="174" t="s">
        <v>12</v>
      </c>
      <c r="K1206" s="175" t="s">
        <v>152</v>
      </c>
      <c r="L1206" s="176" t="s">
        <v>159</v>
      </c>
      <c r="M1206" s="258"/>
      <c r="O1206" s="177"/>
      <c r="P1206" s="165"/>
    </row>
    <row r="1207" spans="1:16">
      <c r="A1207" s="178" t="s">
        <v>1645</v>
      </c>
      <c r="B1207" s="179" t="s">
        <v>1642</v>
      </c>
      <c r="C1207" s="180">
        <v>16.97</v>
      </c>
      <c r="D1207" s="181">
        <v>3.7341000000000002</v>
      </c>
      <c r="E1207" s="182">
        <v>5.5198999999999998</v>
      </c>
      <c r="F1207" s="183">
        <v>1</v>
      </c>
      <c r="G1207" s="182">
        <f t="shared" si="18"/>
        <v>5.5198999999999998</v>
      </c>
      <c r="H1207" s="184">
        <f>G1207*'2-Calculator'!$G$23</f>
        <v>29945.4575</v>
      </c>
      <c r="I1207" s="185" t="s">
        <v>13</v>
      </c>
      <c r="J1207" s="185" t="s">
        <v>12</v>
      </c>
      <c r="K1207" s="186" t="s">
        <v>152</v>
      </c>
      <c r="L1207" s="187" t="s">
        <v>159</v>
      </c>
      <c r="M1207" s="258"/>
      <c r="O1207" s="177"/>
      <c r="P1207" s="165"/>
    </row>
    <row r="1208" spans="1:16">
      <c r="A1208" s="188" t="s">
        <v>1646</v>
      </c>
      <c r="B1208" s="189" t="s">
        <v>1647</v>
      </c>
      <c r="C1208" s="190">
        <v>2.92</v>
      </c>
      <c r="D1208" s="191">
        <v>0.69910000000000005</v>
      </c>
      <c r="E1208" s="192">
        <v>1.0334000000000001</v>
      </c>
      <c r="F1208" s="193">
        <v>1</v>
      </c>
      <c r="G1208" s="172">
        <f t="shared" si="18"/>
        <v>1.0334000000000001</v>
      </c>
      <c r="H1208" s="173">
        <f>G1208*'2-Calculator'!$G$23</f>
        <v>5606.1950000000006</v>
      </c>
      <c r="I1208" s="194" t="s">
        <v>13</v>
      </c>
      <c r="J1208" s="194" t="s">
        <v>12</v>
      </c>
      <c r="K1208" s="195" t="s">
        <v>152</v>
      </c>
      <c r="L1208" s="196" t="s">
        <v>159</v>
      </c>
      <c r="M1208" s="258"/>
      <c r="O1208" s="177"/>
      <c r="P1208" s="165"/>
    </row>
    <row r="1209" spans="1:16">
      <c r="A1209" s="166" t="s">
        <v>1648</v>
      </c>
      <c r="B1209" s="167" t="s">
        <v>1647</v>
      </c>
      <c r="C1209" s="168">
        <v>4.46</v>
      </c>
      <c r="D1209" s="169">
        <v>0.94820000000000004</v>
      </c>
      <c r="E1209" s="170">
        <v>1.4016999999999999</v>
      </c>
      <c r="F1209" s="171">
        <v>1</v>
      </c>
      <c r="G1209" s="172">
        <f t="shared" si="18"/>
        <v>1.4016999999999999</v>
      </c>
      <c r="H1209" s="173">
        <f>G1209*'2-Calculator'!$G$23</f>
        <v>7604.2224999999999</v>
      </c>
      <c r="I1209" s="174" t="s">
        <v>13</v>
      </c>
      <c r="J1209" s="174" t="s">
        <v>12</v>
      </c>
      <c r="K1209" s="175" t="s">
        <v>152</v>
      </c>
      <c r="L1209" s="176" t="s">
        <v>159</v>
      </c>
      <c r="M1209" s="258"/>
      <c r="O1209" s="177"/>
      <c r="P1209" s="165"/>
    </row>
    <row r="1210" spans="1:16">
      <c r="A1210" s="166" t="s">
        <v>1649</v>
      </c>
      <c r="B1210" s="167" t="s">
        <v>1647</v>
      </c>
      <c r="C1210" s="168">
        <v>7.07</v>
      </c>
      <c r="D1210" s="169">
        <v>1.3831</v>
      </c>
      <c r="E1210" s="170">
        <v>2.0446</v>
      </c>
      <c r="F1210" s="171">
        <v>1</v>
      </c>
      <c r="G1210" s="172">
        <f t="shared" si="18"/>
        <v>2.0446</v>
      </c>
      <c r="H1210" s="173">
        <f>G1210*'2-Calculator'!$G$23</f>
        <v>11091.955</v>
      </c>
      <c r="I1210" s="174" t="s">
        <v>13</v>
      </c>
      <c r="J1210" s="174" t="s">
        <v>12</v>
      </c>
      <c r="K1210" s="175" t="s">
        <v>152</v>
      </c>
      <c r="L1210" s="176" t="s">
        <v>159</v>
      </c>
      <c r="M1210" s="258"/>
      <c r="O1210" s="177"/>
      <c r="P1210" s="165"/>
    </row>
    <row r="1211" spans="1:16">
      <c r="A1211" s="178" t="s">
        <v>1650</v>
      </c>
      <c r="B1211" s="179" t="s">
        <v>1647</v>
      </c>
      <c r="C1211" s="180">
        <v>13.59</v>
      </c>
      <c r="D1211" s="181">
        <v>2.7650000000000001</v>
      </c>
      <c r="E1211" s="182">
        <v>4.0872999999999999</v>
      </c>
      <c r="F1211" s="183">
        <v>1</v>
      </c>
      <c r="G1211" s="182">
        <f t="shared" si="18"/>
        <v>4.0872999999999999</v>
      </c>
      <c r="H1211" s="184">
        <f>G1211*'2-Calculator'!$G$23</f>
        <v>22173.602500000001</v>
      </c>
      <c r="I1211" s="185" t="s">
        <v>13</v>
      </c>
      <c r="J1211" s="185" t="s">
        <v>12</v>
      </c>
      <c r="K1211" s="186" t="s">
        <v>152</v>
      </c>
      <c r="L1211" s="187" t="s">
        <v>159</v>
      </c>
      <c r="M1211" s="258"/>
      <c r="O1211" s="177"/>
      <c r="P1211" s="165"/>
    </row>
    <row r="1212" spans="1:16">
      <c r="A1212" s="188" t="s">
        <v>1651</v>
      </c>
      <c r="B1212" s="189" t="s">
        <v>1652</v>
      </c>
      <c r="C1212" s="190">
        <v>2.54</v>
      </c>
      <c r="D1212" s="191">
        <v>0.63680000000000003</v>
      </c>
      <c r="E1212" s="192">
        <v>0.94130000000000003</v>
      </c>
      <c r="F1212" s="193">
        <v>1</v>
      </c>
      <c r="G1212" s="172">
        <f t="shared" si="18"/>
        <v>0.94130000000000003</v>
      </c>
      <c r="H1212" s="173">
        <f>G1212*'2-Calculator'!$G$23</f>
        <v>5106.5524999999998</v>
      </c>
      <c r="I1212" s="194" t="s">
        <v>13</v>
      </c>
      <c r="J1212" s="194" t="s">
        <v>12</v>
      </c>
      <c r="K1212" s="195" t="s">
        <v>152</v>
      </c>
      <c r="L1212" s="196" t="s">
        <v>159</v>
      </c>
      <c r="M1212" s="258"/>
      <c r="O1212" s="177"/>
      <c r="P1212" s="165"/>
    </row>
    <row r="1213" spans="1:16">
      <c r="A1213" s="166" t="s">
        <v>1653</v>
      </c>
      <c r="B1213" s="167" t="s">
        <v>1652</v>
      </c>
      <c r="C1213" s="168">
        <v>3.74</v>
      </c>
      <c r="D1213" s="169">
        <v>0.81189999999999996</v>
      </c>
      <c r="E1213" s="170">
        <v>1.2001999999999999</v>
      </c>
      <c r="F1213" s="171">
        <v>1</v>
      </c>
      <c r="G1213" s="172">
        <f t="shared" si="18"/>
        <v>1.2001999999999999</v>
      </c>
      <c r="H1213" s="173">
        <f>G1213*'2-Calculator'!$G$23</f>
        <v>6511.085</v>
      </c>
      <c r="I1213" s="174" t="s">
        <v>13</v>
      </c>
      <c r="J1213" s="174" t="s">
        <v>12</v>
      </c>
      <c r="K1213" s="175" t="s">
        <v>152</v>
      </c>
      <c r="L1213" s="176" t="s">
        <v>159</v>
      </c>
      <c r="M1213" s="258"/>
      <c r="O1213" s="177"/>
      <c r="P1213" s="165"/>
    </row>
    <row r="1214" spans="1:16">
      <c r="A1214" s="166" t="s">
        <v>1654</v>
      </c>
      <c r="B1214" s="167" t="s">
        <v>1652</v>
      </c>
      <c r="C1214" s="168">
        <v>6.17</v>
      </c>
      <c r="D1214" s="169">
        <v>1.1745000000000001</v>
      </c>
      <c r="E1214" s="170">
        <v>1.7362</v>
      </c>
      <c r="F1214" s="171">
        <v>1</v>
      </c>
      <c r="G1214" s="172">
        <f t="shared" si="18"/>
        <v>1.7362</v>
      </c>
      <c r="H1214" s="173">
        <f>G1214*'2-Calculator'!$G$23</f>
        <v>9418.8850000000002</v>
      </c>
      <c r="I1214" s="174" t="s">
        <v>13</v>
      </c>
      <c r="J1214" s="174" t="s">
        <v>12</v>
      </c>
      <c r="K1214" s="175" t="s">
        <v>152</v>
      </c>
      <c r="L1214" s="176" t="s">
        <v>159</v>
      </c>
      <c r="M1214" s="258"/>
      <c r="O1214" s="177"/>
      <c r="P1214" s="165"/>
    </row>
    <row r="1215" spans="1:16">
      <c r="A1215" s="178" t="s">
        <v>1655</v>
      </c>
      <c r="B1215" s="179" t="s">
        <v>1652</v>
      </c>
      <c r="C1215" s="180">
        <v>12.07</v>
      </c>
      <c r="D1215" s="181">
        <v>2.2267000000000001</v>
      </c>
      <c r="E1215" s="182">
        <v>3.2915999999999999</v>
      </c>
      <c r="F1215" s="183">
        <v>1</v>
      </c>
      <c r="G1215" s="182">
        <f t="shared" si="18"/>
        <v>3.2915999999999999</v>
      </c>
      <c r="H1215" s="184">
        <f>G1215*'2-Calculator'!$G$23</f>
        <v>17856.93</v>
      </c>
      <c r="I1215" s="185" t="s">
        <v>13</v>
      </c>
      <c r="J1215" s="185" t="s">
        <v>12</v>
      </c>
      <c r="K1215" s="186" t="s">
        <v>152</v>
      </c>
      <c r="L1215" s="187" t="s">
        <v>159</v>
      </c>
      <c r="M1215" s="258"/>
      <c r="O1215" s="177"/>
      <c r="P1215" s="165"/>
    </row>
    <row r="1216" spans="1:16">
      <c r="A1216" s="188" t="s">
        <v>1656</v>
      </c>
      <c r="B1216" s="189" t="s">
        <v>1657</v>
      </c>
      <c r="C1216" s="190">
        <v>2.2999999999999998</v>
      </c>
      <c r="D1216" s="191">
        <v>0.3725</v>
      </c>
      <c r="E1216" s="192">
        <v>0.55059999999999998</v>
      </c>
      <c r="F1216" s="193">
        <v>1</v>
      </c>
      <c r="G1216" s="172">
        <f t="shared" si="18"/>
        <v>0.55059999999999998</v>
      </c>
      <c r="H1216" s="173">
        <f>G1216*'2-Calculator'!$G$23</f>
        <v>2987.0050000000001</v>
      </c>
      <c r="I1216" s="194" t="s">
        <v>13</v>
      </c>
      <c r="J1216" s="194" t="s">
        <v>12</v>
      </c>
      <c r="K1216" s="195" t="s">
        <v>152</v>
      </c>
      <c r="L1216" s="196" t="s">
        <v>159</v>
      </c>
      <c r="M1216" s="258"/>
      <c r="O1216" s="177"/>
      <c r="P1216" s="165"/>
    </row>
    <row r="1217" spans="1:16">
      <c r="A1217" s="166" t="s">
        <v>1658</v>
      </c>
      <c r="B1217" s="167" t="s">
        <v>1657</v>
      </c>
      <c r="C1217" s="168">
        <v>2.96</v>
      </c>
      <c r="D1217" s="169">
        <v>0.49349999999999999</v>
      </c>
      <c r="E1217" s="170">
        <v>0.72950000000000004</v>
      </c>
      <c r="F1217" s="171">
        <v>1</v>
      </c>
      <c r="G1217" s="172">
        <f t="shared" si="18"/>
        <v>0.72950000000000004</v>
      </c>
      <c r="H1217" s="173">
        <f>G1217*'2-Calculator'!$G$23</f>
        <v>3957.5375000000004</v>
      </c>
      <c r="I1217" s="174" t="s">
        <v>13</v>
      </c>
      <c r="J1217" s="174" t="s">
        <v>12</v>
      </c>
      <c r="K1217" s="175" t="s">
        <v>152</v>
      </c>
      <c r="L1217" s="176" t="s">
        <v>159</v>
      </c>
      <c r="M1217" s="258"/>
      <c r="O1217" s="177"/>
      <c r="P1217" s="165"/>
    </row>
    <row r="1218" spans="1:16">
      <c r="A1218" s="166" t="s">
        <v>1659</v>
      </c>
      <c r="B1218" s="167" t="s">
        <v>1657</v>
      </c>
      <c r="C1218" s="168">
        <v>4.43</v>
      </c>
      <c r="D1218" s="169">
        <v>0.73180000000000001</v>
      </c>
      <c r="E1218" s="170">
        <v>1.0818000000000001</v>
      </c>
      <c r="F1218" s="171">
        <v>1</v>
      </c>
      <c r="G1218" s="172">
        <f t="shared" si="18"/>
        <v>1.0818000000000001</v>
      </c>
      <c r="H1218" s="173">
        <f>G1218*'2-Calculator'!$G$23</f>
        <v>5868.7650000000003</v>
      </c>
      <c r="I1218" s="174" t="s">
        <v>13</v>
      </c>
      <c r="J1218" s="174" t="s">
        <v>12</v>
      </c>
      <c r="K1218" s="175" t="s">
        <v>152</v>
      </c>
      <c r="L1218" s="176" t="s">
        <v>159</v>
      </c>
      <c r="M1218" s="258"/>
      <c r="O1218" s="177"/>
      <c r="P1218" s="165"/>
    </row>
    <row r="1219" spans="1:16">
      <c r="A1219" s="178" t="s">
        <v>1660</v>
      </c>
      <c r="B1219" s="179" t="s">
        <v>1657</v>
      </c>
      <c r="C1219" s="180">
        <v>8.4</v>
      </c>
      <c r="D1219" s="181">
        <v>1.4280999999999999</v>
      </c>
      <c r="E1219" s="182">
        <v>2.1111</v>
      </c>
      <c r="F1219" s="183">
        <v>1</v>
      </c>
      <c r="G1219" s="182">
        <f t="shared" si="18"/>
        <v>2.1111</v>
      </c>
      <c r="H1219" s="184">
        <f>G1219*'2-Calculator'!$G$23</f>
        <v>11452.717500000001</v>
      </c>
      <c r="I1219" s="185" t="s">
        <v>13</v>
      </c>
      <c r="J1219" s="185" t="s">
        <v>12</v>
      </c>
      <c r="K1219" s="186" t="s">
        <v>152</v>
      </c>
      <c r="L1219" s="187" t="s">
        <v>159</v>
      </c>
      <c r="M1219" s="258"/>
      <c r="O1219" s="177"/>
      <c r="P1219" s="165"/>
    </row>
    <row r="1220" spans="1:16">
      <c r="A1220" s="188" t="s">
        <v>1661</v>
      </c>
      <c r="B1220" s="189" t="s">
        <v>1662</v>
      </c>
      <c r="C1220" s="190">
        <v>1.48</v>
      </c>
      <c r="D1220" s="191">
        <v>0.2414</v>
      </c>
      <c r="E1220" s="192">
        <v>0.35680000000000001</v>
      </c>
      <c r="F1220" s="193">
        <v>1</v>
      </c>
      <c r="G1220" s="172">
        <f t="shared" si="18"/>
        <v>0.35680000000000001</v>
      </c>
      <c r="H1220" s="173">
        <f>G1220*'2-Calculator'!$G$23</f>
        <v>1935.64</v>
      </c>
      <c r="I1220" s="194" t="s">
        <v>13</v>
      </c>
      <c r="J1220" s="194" t="s">
        <v>12</v>
      </c>
      <c r="K1220" s="195" t="s">
        <v>152</v>
      </c>
      <c r="L1220" s="196" t="s">
        <v>159</v>
      </c>
      <c r="M1220" s="258"/>
      <c r="O1220" s="177"/>
      <c r="P1220" s="165"/>
    </row>
    <row r="1221" spans="1:16">
      <c r="A1221" s="166" t="s">
        <v>1663</v>
      </c>
      <c r="B1221" s="167" t="s">
        <v>1662</v>
      </c>
      <c r="C1221" s="168">
        <v>2.04</v>
      </c>
      <c r="D1221" s="169">
        <v>0.34399999999999997</v>
      </c>
      <c r="E1221" s="170">
        <v>0.50849999999999995</v>
      </c>
      <c r="F1221" s="171">
        <v>1</v>
      </c>
      <c r="G1221" s="172">
        <f t="shared" si="18"/>
        <v>0.50849999999999995</v>
      </c>
      <c r="H1221" s="173">
        <f>G1221*'2-Calculator'!$G$23</f>
        <v>2758.6124999999997</v>
      </c>
      <c r="I1221" s="174" t="s">
        <v>13</v>
      </c>
      <c r="J1221" s="174" t="s">
        <v>12</v>
      </c>
      <c r="K1221" s="175" t="s">
        <v>152</v>
      </c>
      <c r="L1221" s="176" t="s">
        <v>159</v>
      </c>
      <c r="M1221" s="258"/>
      <c r="O1221" s="177"/>
      <c r="P1221" s="165"/>
    </row>
    <row r="1222" spans="1:16">
      <c r="A1222" s="166" t="s">
        <v>1664</v>
      </c>
      <c r="B1222" s="167" t="s">
        <v>1662</v>
      </c>
      <c r="C1222" s="168">
        <v>3.4</v>
      </c>
      <c r="D1222" s="169">
        <v>0.59889999999999999</v>
      </c>
      <c r="E1222" s="170">
        <v>0.88529999999999998</v>
      </c>
      <c r="F1222" s="171">
        <v>1</v>
      </c>
      <c r="G1222" s="172">
        <f t="shared" si="18"/>
        <v>0.88529999999999998</v>
      </c>
      <c r="H1222" s="173">
        <f>G1222*'2-Calculator'!$G$23</f>
        <v>4802.7524999999996</v>
      </c>
      <c r="I1222" s="174" t="s">
        <v>13</v>
      </c>
      <c r="J1222" s="174" t="s">
        <v>12</v>
      </c>
      <c r="K1222" s="175" t="s">
        <v>152</v>
      </c>
      <c r="L1222" s="176" t="s">
        <v>159</v>
      </c>
      <c r="M1222" s="258"/>
      <c r="O1222" s="177"/>
      <c r="P1222" s="165"/>
    </row>
    <row r="1223" spans="1:16">
      <c r="A1223" s="178" t="s">
        <v>1665</v>
      </c>
      <c r="B1223" s="179" t="s">
        <v>1662</v>
      </c>
      <c r="C1223" s="180">
        <v>6.77</v>
      </c>
      <c r="D1223" s="181">
        <v>1.2663</v>
      </c>
      <c r="E1223" s="182">
        <v>1.8718999999999999</v>
      </c>
      <c r="F1223" s="183">
        <v>1</v>
      </c>
      <c r="G1223" s="182">
        <f t="shared" si="18"/>
        <v>1.8718999999999999</v>
      </c>
      <c r="H1223" s="184">
        <f>G1223*'2-Calculator'!$G$23</f>
        <v>10155.057499999999</v>
      </c>
      <c r="I1223" s="185" t="s">
        <v>13</v>
      </c>
      <c r="J1223" s="185" t="s">
        <v>12</v>
      </c>
      <c r="K1223" s="186" t="s">
        <v>152</v>
      </c>
      <c r="L1223" s="187" t="s">
        <v>159</v>
      </c>
      <c r="M1223" s="258"/>
      <c r="O1223" s="177"/>
      <c r="P1223" s="165"/>
    </row>
    <row r="1224" spans="1:16">
      <c r="A1224" s="188" t="s">
        <v>1666</v>
      </c>
      <c r="B1224" s="189" t="s">
        <v>1667</v>
      </c>
      <c r="C1224" s="190">
        <v>1.72</v>
      </c>
      <c r="D1224" s="191">
        <v>0.27710000000000001</v>
      </c>
      <c r="E1224" s="192">
        <v>0.40960000000000002</v>
      </c>
      <c r="F1224" s="193">
        <v>1</v>
      </c>
      <c r="G1224" s="172">
        <f t="shared" si="18"/>
        <v>0.40960000000000002</v>
      </c>
      <c r="H1224" s="173">
        <f>G1224*'2-Calculator'!$G$23</f>
        <v>2222.08</v>
      </c>
      <c r="I1224" s="194" t="s">
        <v>13</v>
      </c>
      <c r="J1224" s="194" t="s">
        <v>12</v>
      </c>
      <c r="K1224" s="195" t="s">
        <v>152</v>
      </c>
      <c r="L1224" s="196" t="s">
        <v>159</v>
      </c>
      <c r="M1224" s="258"/>
      <c r="O1224" s="177"/>
      <c r="P1224" s="165"/>
    </row>
    <row r="1225" spans="1:16">
      <c r="A1225" s="166" t="s">
        <v>1668</v>
      </c>
      <c r="B1225" s="167" t="s">
        <v>1667</v>
      </c>
      <c r="C1225" s="168">
        <v>2.57</v>
      </c>
      <c r="D1225" s="169">
        <v>0.38100000000000001</v>
      </c>
      <c r="E1225" s="170">
        <v>0.56320000000000003</v>
      </c>
      <c r="F1225" s="171">
        <v>1</v>
      </c>
      <c r="G1225" s="172">
        <f t="shared" si="18"/>
        <v>0.56320000000000003</v>
      </c>
      <c r="H1225" s="173">
        <f>G1225*'2-Calculator'!$G$23</f>
        <v>3055.36</v>
      </c>
      <c r="I1225" s="174" t="s">
        <v>13</v>
      </c>
      <c r="J1225" s="174" t="s">
        <v>12</v>
      </c>
      <c r="K1225" s="175" t="s">
        <v>152</v>
      </c>
      <c r="L1225" s="176" t="s">
        <v>159</v>
      </c>
      <c r="M1225" s="258"/>
      <c r="O1225" s="177"/>
      <c r="P1225" s="165"/>
    </row>
    <row r="1226" spans="1:16">
      <c r="A1226" s="166" t="s">
        <v>1669</v>
      </c>
      <c r="B1226" s="167" t="s">
        <v>1667</v>
      </c>
      <c r="C1226" s="168">
        <v>3.63</v>
      </c>
      <c r="D1226" s="169">
        <v>0.56040000000000001</v>
      </c>
      <c r="E1226" s="170">
        <v>0.82840000000000003</v>
      </c>
      <c r="F1226" s="171">
        <v>1</v>
      </c>
      <c r="G1226" s="172">
        <f t="shared" si="18"/>
        <v>0.82840000000000003</v>
      </c>
      <c r="H1226" s="173">
        <f>G1226*'2-Calculator'!$G$23</f>
        <v>4494.07</v>
      </c>
      <c r="I1226" s="174" t="s">
        <v>13</v>
      </c>
      <c r="J1226" s="174" t="s">
        <v>12</v>
      </c>
      <c r="K1226" s="175" t="s">
        <v>152</v>
      </c>
      <c r="L1226" s="176" t="s">
        <v>159</v>
      </c>
      <c r="M1226" s="258"/>
      <c r="O1226" s="177"/>
      <c r="P1226" s="165"/>
    </row>
    <row r="1227" spans="1:16">
      <c r="A1227" s="178" t="s">
        <v>1670</v>
      </c>
      <c r="B1227" s="179" t="s">
        <v>1667</v>
      </c>
      <c r="C1227" s="180">
        <v>5.95</v>
      </c>
      <c r="D1227" s="181">
        <v>1.0504</v>
      </c>
      <c r="E1227" s="182">
        <v>1.5527</v>
      </c>
      <c r="F1227" s="183">
        <v>1</v>
      </c>
      <c r="G1227" s="182">
        <f t="shared" si="18"/>
        <v>1.5527</v>
      </c>
      <c r="H1227" s="184">
        <f>G1227*'2-Calculator'!$G$23</f>
        <v>8423.3974999999991</v>
      </c>
      <c r="I1227" s="185" t="s">
        <v>13</v>
      </c>
      <c r="J1227" s="185" t="s">
        <v>12</v>
      </c>
      <c r="K1227" s="186" t="s">
        <v>152</v>
      </c>
      <c r="L1227" s="187" t="s">
        <v>159</v>
      </c>
      <c r="M1227" s="258"/>
      <c r="O1227" s="177"/>
      <c r="P1227" s="165"/>
    </row>
    <row r="1228" spans="1:16">
      <c r="A1228" s="188" t="s">
        <v>1671</v>
      </c>
      <c r="B1228" s="189" t="s">
        <v>1672</v>
      </c>
      <c r="C1228" s="190">
        <v>2.9</v>
      </c>
      <c r="D1228" s="191">
        <v>0.43440000000000001</v>
      </c>
      <c r="E1228" s="192">
        <v>0.6421</v>
      </c>
      <c r="F1228" s="193">
        <v>1</v>
      </c>
      <c r="G1228" s="172">
        <f t="shared" si="18"/>
        <v>0.6421</v>
      </c>
      <c r="H1228" s="173">
        <f>G1228*'2-Calculator'!$G$23</f>
        <v>3483.3924999999999</v>
      </c>
      <c r="I1228" s="194" t="s">
        <v>13</v>
      </c>
      <c r="J1228" s="194" t="s">
        <v>12</v>
      </c>
      <c r="K1228" s="195" t="s">
        <v>152</v>
      </c>
      <c r="L1228" s="196" t="s">
        <v>159</v>
      </c>
      <c r="M1228" s="258"/>
      <c r="O1228" s="177"/>
      <c r="P1228" s="165"/>
    </row>
    <row r="1229" spans="1:16">
      <c r="A1229" s="166" t="s">
        <v>1673</v>
      </c>
      <c r="B1229" s="167" t="s">
        <v>1672</v>
      </c>
      <c r="C1229" s="168">
        <v>3.44</v>
      </c>
      <c r="D1229" s="169">
        <v>0.50849999999999995</v>
      </c>
      <c r="E1229" s="170">
        <v>0.75170000000000003</v>
      </c>
      <c r="F1229" s="171">
        <v>1</v>
      </c>
      <c r="G1229" s="172">
        <f t="shared" si="18"/>
        <v>0.75170000000000003</v>
      </c>
      <c r="H1229" s="173">
        <f>G1229*'2-Calculator'!$G$23</f>
        <v>4077.9725000000003</v>
      </c>
      <c r="I1229" s="174" t="s">
        <v>13</v>
      </c>
      <c r="J1229" s="174" t="s">
        <v>12</v>
      </c>
      <c r="K1229" s="175" t="s">
        <v>152</v>
      </c>
      <c r="L1229" s="176" t="s">
        <v>159</v>
      </c>
      <c r="M1229" s="258"/>
      <c r="O1229" s="177"/>
      <c r="P1229" s="165"/>
    </row>
    <row r="1230" spans="1:16">
      <c r="A1230" s="166" t="s">
        <v>1674</v>
      </c>
      <c r="B1230" s="167" t="s">
        <v>1672</v>
      </c>
      <c r="C1230" s="168">
        <v>4.87</v>
      </c>
      <c r="D1230" s="169">
        <v>0.70469999999999999</v>
      </c>
      <c r="E1230" s="170">
        <v>1.0417000000000001</v>
      </c>
      <c r="F1230" s="171">
        <v>1</v>
      </c>
      <c r="G1230" s="172">
        <f t="shared" si="18"/>
        <v>1.0417000000000001</v>
      </c>
      <c r="H1230" s="173">
        <f>G1230*'2-Calculator'!$G$23</f>
        <v>5651.2225000000008</v>
      </c>
      <c r="I1230" s="174" t="s">
        <v>13</v>
      </c>
      <c r="J1230" s="174" t="s">
        <v>12</v>
      </c>
      <c r="K1230" s="175" t="s">
        <v>152</v>
      </c>
      <c r="L1230" s="176" t="s">
        <v>159</v>
      </c>
      <c r="M1230" s="258"/>
      <c r="O1230" s="177"/>
      <c r="P1230" s="165"/>
    </row>
    <row r="1231" spans="1:16">
      <c r="A1231" s="178" t="s">
        <v>1675</v>
      </c>
      <c r="B1231" s="179" t="s">
        <v>1672</v>
      </c>
      <c r="C1231" s="180">
        <v>8.4600000000000009</v>
      </c>
      <c r="D1231" s="181">
        <v>1.2830999999999999</v>
      </c>
      <c r="E1231" s="182">
        <v>1.8967000000000001</v>
      </c>
      <c r="F1231" s="183">
        <v>1</v>
      </c>
      <c r="G1231" s="182">
        <f t="shared" si="18"/>
        <v>1.8967000000000001</v>
      </c>
      <c r="H1231" s="184">
        <f>G1231*'2-Calculator'!$G$23</f>
        <v>10289.5975</v>
      </c>
      <c r="I1231" s="185" t="s">
        <v>13</v>
      </c>
      <c r="J1231" s="185" t="s">
        <v>12</v>
      </c>
      <c r="K1231" s="186" t="s">
        <v>152</v>
      </c>
      <c r="L1231" s="187" t="s">
        <v>159</v>
      </c>
      <c r="M1231" s="258"/>
      <c r="O1231" s="177"/>
      <c r="P1231" s="165"/>
    </row>
    <row r="1232" spans="1:16">
      <c r="A1232" s="188" t="s">
        <v>1676</v>
      </c>
      <c r="B1232" s="189" t="s">
        <v>1677</v>
      </c>
      <c r="C1232" s="190">
        <v>2.2400000000000002</v>
      </c>
      <c r="D1232" s="191">
        <v>0.30809999999999998</v>
      </c>
      <c r="E1232" s="192">
        <v>0.45540000000000003</v>
      </c>
      <c r="F1232" s="193">
        <v>1</v>
      </c>
      <c r="G1232" s="172">
        <f t="shared" si="18"/>
        <v>0.45540000000000003</v>
      </c>
      <c r="H1232" s="173">
        <f>G1232*'2-Calculator'!$G$23</f>
        <v>2470.5450000000001</v>
      </c>
      <c r="I1232" s="194" t="s">
        <v>13</v>
      </c>
      <c r="J1232" s="194" t="s">
        <v>12</v>
      </c>
      <c r="K1232" s="195" t="s">
        <v>152</v>
      </c>
      <c r="L1232" s="196" t="s">
        <v>159</v>
      </c>
      <c r="M1232" s="258"/>
      <c r="O1232" s="177"/>
      <c r="P1232" s="165"/>
    </row>
    <row r="1233" spans="1:16">
      <c r="A1233" s="166" t="s">
        <v>1678</v>
      </c>
      <c r="B1233" s="167" t="s">
        <v>1677</v>
      </c>
      <c r="C1233" s="168">
        <v>3.29</v>
      </c>
      <c r="D1233" s="169">
        <v>0.45200000000000001</v>
      </c>
      <c r="E1233" s="170">
        <v>0.66820000000000002</v>
      </c>
      <c r="F1233" s="171">
        <v>1</v>
      </c>
      <c r="G1233" s="172">
        <f t="shared" si="18"/>
        <v>0.66820000000000002</v>
      </c>
      <c r="H1233" s="173">
        <f>G1233*'2-Calculator'!$G$23</f>
        <v>3624.9850000000001</v>
      </c>
      <c r="I1233" s="174" t="s">
        <v>13</v>
      </c>
      <c r="J1233" s="174" t="s">
        <v>12</v>
      </c>
      <c r="K1233" s="175" t="s">
        <v>152</v>
      </c>
      <c r="L1233" s="176" t="s">
        <v>159</v>
      </c>
      <c r="M1233" s="258"/>
      <c r="O1233" s="177"/>
      <c r="P1233" s="165"/>
    </row>
    <row r="1234" spans="1:16">
      <c r="A1234" s="166" t="s">
        <v>1679</v>
      </c>
      <c r="B1234" s="167" t="s">
        <v>1677</v>
      </c>
      <c r="C1234" s="168">
        <v>5.64</v>
      </c>
      <c r="D1234" s="169">
        <v>0.69789999999999996</v>
      </c>
      <c r="E1234" s="170">
        <v>1.0317000000000001</v>
      </c>
      <c r="F1234" s="171">
        <v>1</v>
      </c>
      <c r="G1234" s="172">
        <f t="shared" si="18"/>
        <v>1.0317000000000001</v>
      </c>
      <c r="H1234" s="173">
        <f>G1234*'2-Calculator'!$G$23</f>
        <v>5596.9725000000008</v>
      </c>
      <c r="I1234" s="174" t="s">
        <v>13</v>
      </c>
      <c r="J1234" s="174" t="s">
        <v>12</v>
      </c>
      <c r="K1234" s="175" t="s">
        <v>152</v>
      </c>
      <c r="L1234" s="176" t="s">
        <v>159</v>
      </c>
      <c r="M1234" s="258"/>
      <c r="O1234" s="177"/>
      <c r="P1234" s="165"/>
    </row>
    <row r="1235" spans="1:16">
      <c r="A1235" s="178" t="s">
        <v>1680</v>
      </c>
      <c r="B1235" s="179" t="s">
        <v>1677</v>
      </c>
      <c r="C1235" s="180">
        <v>9.84</v>
      </c>
      <c r="D1235" s="181">
        <v>1.7584</v>
      </c>
      <c r="E1235" s="182">
        <v>2.5992999999999999</v>
      </c>
      <c r="F1235" s="183">
        <v>1</v>
      </c>
      <c r="G1235" s="182">
        <f t="shared" si="18"/>
        <v>2.5992999999999999</v>
      </c>
      <c r="H1235" s="184">
        <f>G1235*'2-Calculator'!$G$23</f>
        <v>14101.202499999999</v>
      </c>
      <c r="I1235" s="185" t="s">
        <v>13</v>
      </c>
      <c r="J1235" s="185" t="s">
        <v>12</v>
      </c>
      <c r="K1235" s="186" t="s">
        <v>152</v>
      </c>
      <c r="L1235" s="187" t="s">
        <v>159</v>
      </c>
      <c r="M1235" s="258"/>
      <c r="O1235" s="177"/>
      <c r="P1235" s="165"/>
    </row>
    <row r="1236" spans="1:16">
      <c r="A1236" s="188" t="s">
        <v>1681</v>
      </c>
      <c r="B1236" s="189" t="s">
        <v>1682</v>
      </c>
      <c r="C1236" s="190">
        <v>2.23</v>
      </c>
      <c r="D1236" s="191">
        <v>0.38269999999999998</v>
      </c>
      <c r="E1236" s="192">
        <v>0.56569999999999998</v>
      </c>
      <c r="F1236" s="193">
        <v>1</v>
      </c>
      <c r="G1236" s="172">
        <f t="shared" si="18"/>
        <v>0.56569999999999998</v>
      </c>
      <c r="H1236" s="173">
        <f>G1236*'2-Calculator'!$G$23</f>
        <v>3068.9224999999997</v>
      </c>
      <c r="I1236" s="194" t="s">
        <v>13</v>
      </c>
      <c r="J1236" s="194" t="s">
        <v>12</v>
      </c>
      <c r="K1236" s="195" t="s">
        <v>152</v>
      </c>
      <c r="L1236" s="196" t="s">
        <v>159</v>
      </c>
      <c r="M1236" s="258"/>
      <c r="O1236" s="177"/>
      <c r="P1236" s="165"/>
    </row>
    <row r="1237" spans="1:16">
      <c r="A1237" s="166" t="s">
        <v>1683</v>
      </c>
      <c r="B1237" s="167" t="s">
        <v>1682</v>
      </c>
      <c r="C1237" s="168">
        <v>2.48</v>
      </c>
      <c r="D1237" s="169">
        <v>0.42880000000000001</v>
      </c>
      <c r="E1237" s="170">
        <v>0.63390000000000002</v>
      </c>
      <c r="F1237" s="171">
        <v>1</v>
      </c>
      <c r="G1237" s="172">
        <f t="shared" ref="G1237:G1300" si="19">ROUND(E1237*F1237,4)</f>
        <v>0.63390000000000002</v>
      </c>
      <c r="H1237" s="173">
        <f>G1237*'2-Calculator'!$G$23</f>
        <v>3438.9075000000003</v>
      </c>
      <c r="I1237" s="174" t="s">
        <v>13</v>
      </c>
      <c r="J1237" s="174" t="s">
        <v>12</v>
      </c>
      <c r="K1237" s="175" t="s">
        <v>152</v>
      </c>
      <c r="L1237" s="176" t="s">
        <v>159</v>
      </c>
      <c r="M1237" s="258"/>
      <c r="O1237" s="177"/>
      <c r="P1237" s="165"/>
    </row>
    <row r="1238" spans="1:16">
      <c r="A1238" s="166" t="s">
        <v>1684</v>
      </c>
      <c r="B1238" s="167" t="s">
        <v>1682</v>
      </c>
      <c r="C1238" s="168">
        <v>3.52</v>
      </c>
      <c r="D1238" s="169">
        <v>0.55569999999999997</v>
      </c>
      <c r="E1238" s="170">
        <v>0.82150000000000001</v>
      </c>
      <c r="F1238" s="171">
        <v>1</v>
      </c>
      <c r="G1238" s="172">
        <f t="shared" si="19"/>
        <v>0.82150000000000001</v>
      </c>
      <c r="H1238" s="173">
        <f>G1238*'2-Calculator'!$G$23</f>
        <v>4456.6374999999998</v>
      </c>
      <c r="I1238" s="174" t="s">
        <v>13</v>
      </c>
      <c r="J1238" s="174" t="s">
        <v>12</v>
      </c>
      <c r="K1238" s="175" t="s">
        <v>152</v>
      </c>
      <c r="L1238" s="176" t="s">
        <v>159</v>
      </c>
      <c r="M1238" s="258"/>
      <c r="O1238" s="177"/>
      <c r="P1238" s="165"/>
    </row>
    <row r="1239" spans="1:16">
      <c r="A1239" s="178" t="s">
        <v>1685</v>
      </c>
      <c r="B1239" s="179" t="s">
        <v>1682</v>
      </c>
      <c r="C1239" s="180">
        <v>6.17</v>
      </c>
      <c r="D1239" s="181">
        <v>1.1231</v>
      </c>
      <c r="E1239" s="182">
        <v>1.6601999999999999</v>
      </c>
      <c r="F1239" s="183">
        <v>1</v>
      </c>
      <c r="G1239" s="182">
        <f t="shared" si="19"/>
        <v>1.6601999999999999</v>
      </c>
      <c r="H1239" s="184">
        <f>G1239*'2-Calculator'!$G$23</f>
        <v>9006.5849999999991</v>
      </c>
      <c r="I1239" s="185" t="s">
        <v>13</v>
      </c>
      <c r="J1239" s="185" t="s">
        <v>12</v>
      </c>
      <c r="K1239" s="186" t="s">
        <v>152</v>
      </c>
      <c r="L1239" s="187" t="s">
        <v>159</v>
      </c>
      <c r="M1239" s="258"/>
      <c r="O1239" s="177"/>
      <c r="P1239" s="165"/>
    </row>
    <row r="1240" spans="1:16">
      <c r="A1240" s="188" t="s">
        <v>1686</v>
      </c>
      <c r="B1240" s="189" t="s">
        <v>1687</v>
      </c>
      <c r="C1240" s="190">
        <v>2.14</v>
      </c>
      <c r="D1240" s="191">
        <v>0.32240000000000002</v>
      </c>
      <c r="E1240" s="192">
        <v>0.47660000000000002</v>
      </c>
      <c r="F1240" s="193">
        <v>1</v>
      </c>
      <c r="G1240" s="172">
        <f t="shared" si="19"/>
        <v>0.47660000000000002</v>
      </c>
      <c r="H1240" s="173">
        <f>G1240*'2-Calculator'!$G$23</f>
        <v>2585.5550000000003</v>
      </c>
      <c r="I1240" s="194" t="s">
        <v>13</v>
      </c>
      <c r="J1240" s="194" t="s">
        <v>12</v>
      </c>
      <c r="K1240" s="195" t="s">
        <v>152</v>
      </c>
      <c r="L1240" s="196" t="s">
        <v>159</v>
      </c>
      <c r="M1240" s="258"/>
      <c r="O1240" s="177"/>
      <c r="P1240" s="165"/>
    </row>
    <row r="1241" spans="1:16">
      <c r="A1241" s="166" t="s">
        <v>1688</v>
      </c>
      <c r="B1241" s="167" t="s">
        <v>1687</v>
      </c>
      <c r="C1241" s="168">
        <v>2.72</v>
      </c>
      <c r="D1241" s="169">
        <v>0.37730000000000002</v>
      </c>
      <c r="E1241" s="170">
        <v>0.55769999999999997</v>
      </c>
      <c r="F1241" s="171">
        <v>1</v>
      </c>
      <c r="G1241" s="172">
        <f t="shared" si="19"/>
        <v>0.55769999999999997</v>
      </c>
      <c r="H1241" s="173">
        <f>G1241*'2-Calculator'!$G$23</f>
        <v>3025.5225</v>
      </c>
      <c r="I1241" s="174" t="s">
        <v>13</v>
      </c>
      <c r="J1241" s="174" t="s">
        <v>12</v>
      </c>
      <c r="K1241" s="175" t="s">
        <v>152</v>
      </c>
      <c r="L1241" s="176" t="s">
        <v>159</v>
      </c>
      <c r="M1241" s="258"/>
      <c r="O1241" s="177"/>
      <c r="P1241" s="165"/>
    </row>
    <row r="1242" spans="1:16">
      <c r="A1242" s="166" t="s">
        <v>1689</v>
      </c>
      <c r="B1242" s="167" t="s">
        <v>1687</v>
      </c>
      <c r="C1242" s="168">
        <v>4.07</v>
      </c>
      <c r="D1242" s="169">
        <v>0.57120000000000004</v>
      </c>
      <c r="E1242" s="170">
        <v>0.84440000000000004</v>
      </c>
      <c r="F1242" s="171">
        <v>1</v>
      </c>
      <c r="G1242" s="172">
        <f t="shared" si="19"/>
        <v>0.84440000000000004</v>
      </c>
      <c r="H1242" s="173">
        <f>G1242*'2-Calculator'!$G$23</f>
        <v>4580.87</v>
      </c>
      <c r="I1242" s="174" t="s">
        <v>13</v>
      </c>
      <c r="J1242" s="174" t="s">
        <v>12</v>
      </c>
      <c r="K1242" s="175" t="s">
        <v>152</v>
      </c>
      <c r="L1242" s="176" t="s">
        <v>159</v>
      </c>
      <c r="M1242" s="258"/>
      <c r="O1242" s="177"/>
      <c r="P1242" s="165"/>
    </row>
    <row r="1243" spans="1:16">
      <c r="A1243" s="178" t="s">
        <v>1690</v>
      </c>
      <c r="B1243" s="179" t="s">
        <v>1687</v>
      </c>
      <c r="C1243" s="180">
        <v>6.68</v>
      </c>
      <c r="D1243" s="181">
        <v>1.1468</v>
      </c>
      <c r="E1243" s="182">
        <v>1.6952</v>
      </c>
      <c r="F1243" s="183">
        <v>1</v>
      </c>
      <c r="G1243" s="182">
        <f t="shared" si="19"/>
        <v>1.6952</v>
      </c>
      <c r="H1243" s="184">
        <f>G1243*'2-Calculator'!$G$23</f>
        <v>9196.4600000000009</v>
      </c>
      <c r="I1243" s="185" t="s">
        <v>13</v>
      </c>
      <c r="J1243" s="185" t="s">
        <v>12</v>
      </c>
      <c r="K1243" s="186" t="s">
        <v>152</v>
      </c>
      <c r="L1243" s="187" t="s">
        <v>159</v>
      </c>
      <c r="M1243" s="258"/>
      <c r="O1243" s="177"/>
      <c r="P1243" s="165"/>
    </row>
    <row r="1244" spans="1:16">
      <c r="A1244" s="188" t="s">
        <v>1691</v>
      </c>
      <c r="B1244" s="189" t="s">
        <v>1692</v>
      </c>
      <c r="C1244" s="190">
        <v>16.37</v>
      </c>
      <c r="D1244" s="191">
        <v>2.7019000000000002</v>
      </c>
      <c r="E1244" s="192">
        <v>3.9941</v>
      </c>
      <c r="F1244" s="171">
        <v>1</v>
      </c>
      <c r="G1244" s="172">
        <f t="shared" si="19"/>
        <v>3.9941</v>
      </c>
      <c r="H1244" s="173">
        <f>G1244*'2-Calculator'!$G$23</f>
        <v>21667.9925</v>
      </c>
      <c r="I1244" s="194" t="s">
        <v>13</v>
      </c>
      <c r="J1244" s="194" t="s">
        <v>12</v>
      </c>
      <c r="K1244" s="195" t="s">
        <v>152</v>
      </c>
      <c r="L1244" s="196" t="s">
        <v>159</v>
      </c>
      <c r="M1244" s="258"/>
      <c r="O1244" s="177"/>
      <c r="P1244" s="165"/>
    </row>
    <row r="1245" spans="1:16">
      <c r="A1245" s="166" t="s">
        <v>1693</v>
      </c>
      <c r="B1245" s="167" t="s">
        <v>1692</v>
      </c>
      <c r="C1245" s="168">
        <v>16.649999999999999</v>
      </c>
      <c r="D1245" s="169">
        <v>3.0754999999999999</v>
      </c>
      <c r="E1245" s="170">
        <v>4.5462999999999996</v>
      </c>
      <c r="F1245" s="171">
        <v>1</v>
      </c>
      <c r="G1245" s="172">
        <f t="shared" si="19"/>
        <v>4.5462999999999996</v>
      </c>
      <c r="H1245" s="173">
        <f>G1245*'2-Calculator'!$G$23</f>
        <v>24663.677499999998</v>
      </c>
      <c r="I1245" s="174" t="s">
        <v>13</v>
      </c>
      <c r="J1245" s="174" t="s">
        <v>12</v>
      </c>
      <c r="K1245" s="175" t="s">
        <v>152</v>
      </c>
      <c r="L1245" s="176" t="s">
        <v>159</v>
      </c>
      <c r="M1245" s="258"/>
      <c r="O1245" s="177"/>
      <c r="P1245" s="165"/>
    </row>
    <row r="1246" spans="1:16">
      <c r="A1246" s="166" t="s">
        <v>1694</v>
      </c>
      <c r="B1246" s="167" t="s">
        <v>1692</v>
      </c>
      <c r="C1246" s="168">
        <v>25.62</v>
      </c>
      <c r="D1246" s="169">
        <v>5.7507000000000001</v>
      </c>
      <c r="E1246" s="170">
        <v>8.5008999999999997</v>
      </c>
      <c r="F1246" s="171">
        <v>1</v>
      </c>
      <c r="G1246" s="172">
        <f t="shared" si="19"/>
        <v>8.5008999999999997</v>
      </c>
      <c r="H1246" s="173">
        <f>G1246*'2-Calculator'!$G$23</f>
        <v>46117.3825</v>
      </c>
      <c r="I1246" s="174" t="s">
        <v>13</v>
      </c>
      <c r="J1246" s="174" t="s">
        <v>12</v>
      </c>
      <c r="K1246" s="175" t="s">
        <v>152</v>
      </c>
      <c r="L1246" s="176" t="s">
        <v>159</v>
      </c>
      <c r="M1246" s="258"/>
      <c r="O1246" s="177"/>
      <c r="P1246" s="165"/>
    </row>
    <row r="1247" spans="1:16">
      <c r="A1247" s="178" t="s">
        <v>1695</v>
      </c>
      <c r="B1247" s="179" t="s">
        <v>1692</v>
      </c>
      <c r="C1247" s="180">
        <v>38.200000000000003</v>
      </c>
      <c r="D1247" s="181">
        <v>12.2835</v>
      </c>
      <c r="E1247" s="182">
        <v>18.158000000000001</v>
      </c>
      <c r="F1247" s="198">
        <v>1</v>
      </c>
      <c r="G1247" s="182">
        <f t="shared" si="19"/>
        <v>18.158000000000001</v>
      </c>
      <c r="H1247" s="184">
        <f>G1247*'2-Calculator'!$G$23</f>
        <v>98507.150000000009</v>
      </c>
      <c r="I1247" s="185" t="s">
        <v>13</v>
      </c>
      <c r="J1247" s="185" t="s">
        <v>12</v>
      </c>
      <c r="K1247" s="186" t="s">
        <v>152</v>
      </c>
      <c r="L1247" s="187" t="s">
        <v>159</v>
      </c>
      <c r="M1247" s="258"/>
      <c r="O1247" s="177"/>
      <c r="P1247" s="165"/>
    </row>
    <row r="1248" spans="1:16">
      <c r="A1248" s="188" t="s">
        <v>1696</v>
      </c>
      <c r="B1248" s="189" t="s">
        <v>1697</v>
      </c>
      <c r="C1248" s="190">
        <v>5.17</v>
      </c>
      <c r="D1248" s="191">
        <v>1.0383</v>
      </c>
      <c r="E1248" s="192">
        <v>1.5348999999999999</v>
      </c>
      <c r="F1248" s="193">
        <v>1</v>
      </c>
      <c r="G1248" s="172">
        <f t="shared" si="19"/>
        <v>1.5348999999999999</v>
      </c>
      <c r="H1248" s="173">
        <f>G1248*'2-Calculator'!$G$23</f>
        <v>8326.8325000000004</v>
      </c>
      <c r="I1248" s="194" t="s">
        <v>13</v>
      </c>
      <c r="J1248" s="194" t="s">
        <v>12</v>
      </c>
      <c r="K1248" s="195" t="s">
        <v>152</v>
      </c>
      <c r="L1248" s="196" t="s">
        <v>159</v>
      </c>
      <c r="M1248" s="258"/>
      <c r="O1248" s="177"/>
      <c r="P1248" s="165"/>
    </row>
    <row r="1249" spans="1:16">
      <c r="A1249" s="166" t="s">
        <v>1698</v>
      </c>
      <c r="B1249" s="167" t="s">
        <v>1697</v>
      </c>
      <c r="C1249" s="168">
        <v>8.74</v>
      </c>
      <c r="D1249" s="169">
        <v>1.508</v>
      </c>
      <c r="E1249" s="170">
        <v>2.2292000000000001</v>
      </c>
      <c r="F1249" s="171">
        <v>1</v>
      </c>
      <c r="G1249" s="172">
        <f t="shared" si="19"/>
        <v>2.2292000000000001</v>
      </c>
      <c r="H1249" s="173">
        <f>G1249*'2-Calculator'!$G$23</f>
        <v>12093.41</v>
      </c>
      <c r="I1249" s="174" t="s">
        <v>13</v>
      </c>
      <c r="J1249" s="174" t="s">
        <v>12</v>
      </c>
      <c r="K1249" s="175" t="s">
        <v>152</v>
      </c>
      <c r="L1249" s="176" t="s">
        <v>159</v>
      </c>
      <c r="M1249" s="258"/>
      <c r="O1249" s="177"/>
      <c r="P1249" s="165"/>
    </row>
    <row r="1250" spans="1:16">
      <c r="A1250" s="166" t="s">
        <v>1699</v>
      </c>
      <c r="B1250" s="167" t="s">
        <v>1697</v>
      </c>
      <c r="C1250" s="168">
        <v>14.4</v>
      </c>
      <c r="D1250" s="169">
        <v>2.6890999999999998</v>
      </c>
      <c r="E1250" s="170">
        <v>3.9750999999999999</v>
      </c>
      <c r="F1250" s="171">
        <v>1</v>
      </c>
      <c r="G1250" s="172">
        <f t="shared" si="19"/>
        <v>3.9750999999999999</v>
      </c>
      <c r="H1250" s="173">
        <f>G1250*'2-Calculator'!$G$23</f>
        <v>21564.9175</v>
      </c>
      <c r="I1250" s="174" t="s">
        <v>13</v>
      </c>
      <c r="J1250" s="174" t="s">
        <v>12</v>
      </c>
      <c r="K1250" s="175" t="s">
        <v>152</v>
      </c>
      <c r="L1250" s="176" t="s">
        <v>159</v>
      </c>
      <c r="M1250" s="258"/>
      <c r="O1250" s="177"/>
      <c r="P1250" s="165"/>
    </row>
    <row r="1251" spans="1:16">
      <c r="A1251" s="178" t="s">
        <v>1700</v>
      </c>
      <c r="B1251" s="179" t="s">
        <v>1697</v>
      </c>
      <c r="C1251" s="180">
        <v>24.66</v>
      </c>
      <c r="D1251" s="181">
        <v>6.3014999999999999</v>
      </c>
      <c r="E1251" s="182">
        <v>9.3150999999999993</v>
      </c>
      <c r="F1251" s="183">
        <v>1</v>
      </c>
      <c r="G1251" s="182">
        <f t="shared" si="19"/>
        <v>9.3150999999999993</v>
      </c>
      <c r="H1251" s="184">
        <f>G1251*'2-Calculator'!$G$23</f>
        <v>50534.417499999996</v>
      </c>
      <c r="I1251" s="185" t="s">
        <v>13</v>
      </c>
      <c r="J1251" s="185" t="s">
        <v>12</v>
      </c>
      <c r="K1251" s="186" t="s">
        <v>152</v>
      </c>
      <c r="L1251" s="187" t="s">
        <v>159</v>
      </c>
      <c r="M1251" s="258"/>
      <c r="O1251" s="177"/>
      <c r="P1251" s="165"/>
    </row>
    <row r="1252" spans="1:16">
      <c r="A1252" s="188" t="s">
        <v>1701</v>
      </c>
      <c r="B1252" s="189" t="s">
        <v>1702</v>
      </c>
      <c r="C1252" s="190">
        <v>3.94</v>
      </c>
      <c r="D1252" s="191">
        <v>0.52749999999999997</v>
      </c>
      <c r="E1252" s="192">
        <v>0.77980000000000005</v>
      </c>
      <c r="F1252" s="193">
        <v>1</v>
      </c>
      <c r="G1252" s="172">
        <f t="shared" si="19"/>
        <v>0.77980000000000005</v>
      </c>
      <c r="H1252" s="173">
        <f>G1252*'2-Calculator'!$G$23</f>
        <v>4230.415</v>
      </c>
      <c r="I1252" s="194" t="s">
        <v>13</v>
      </c>
      <c r="J1252" s="194" t="s">
        <v>12</v>
      </c>
      <c r="K1252" s="195" t="s">
        <v>152</v>
      </c>
      <c r="L1252" s="196" t="s">
        <v>159</v>
      </c>
      <c r="M1252" s="258"/>
      <c r="O1252" s="177"/>
      <c r="P1252" s="165"/>
    </row>
    <row r="1253" spans="1:16">
      <c r="A1253" s="166" t="s">
        <v>1703</v>
      </c>
      <c r="B1253" s="167" t="s">
        <v>1702</v>
      </c>
      <c r="C1253" s="168">
        <v>4.37</v>
      </c>
      <c r="D1253" s="169">
        <v>0.58609999999999995</v>
      </c>
      <c r="E1253" s="170">
        <v>0.86639999999999995</v>
      </c>
      <c r="F1253" s="171">
        <v>1</v>
      </c>
      <c r="G1253" s="172">
        <f t="shared" si="19"/>
        <v>0.86639999999999995</v>
      </c>
      <c r="H1253" s="173">
        <f>G1253*'2-Calculator'!$G$23</f>
        <v>4700.2199999999993</v>
      </c>
      <c r="I1253" s="174" t="s">
        <v>13</v>
      </c>
      <c r="J1253" s="174" t="s">
        <v>12</v>
      </c>
      <c r="K1253" s="175" t="s">
        <v>152</v>
      </c>
      <c r="L1253" s="176" t="s">
        <v>159</v>
      </c>
      <c r="M1253" s="258"/>
      <c r="O1253" s="177"/>
      <c r="P1253" s="165"/>
    </row>
    <row r="1254" spans="1:16">
      <c r="A1254" s="166" t="s">
        <v>1704</v>
      </c>
      <c r="B1254" s="167" t="s">
        <v>1702</v>
      </c>
      <c r="C1254" s="168">
        <v>4.8600000000000003</v>
      </c>
      <c r="D1254" s="169">
        <v>0.6512</v>
      </c>
      <c r="E1254" s="170">
        <v>0.96260000000000001</v>
      </c>
      <c r="F1254" s="171">
        <v>1</v>
      </c>
      <c r="G1254" s="172">
        <f t="shared" si="19"/>
        <v>0.96260000000000001</v>
      </c>
      <c r="H1254" s="173">
        <f>G1254*'2-Calculator'!$G$23</f>
        <v>5222.1050000000005</v>
      </c>
      <c r="I1254" s="174" t="s">
        <v>13</v>
      </c>
      <c r="J1254" s="174" t="s">
        <v>12</v>
      </c>
      <c r="K1254" s="175" t="s">
        <v>152</v>
      </c>
      <c r="L1254" s="176" t="s">
        <v>159</v>
      </c>
      <c r="M1254" s="258"/>
      <c r="O1254" s="177"/>
      <c r="P1254" s="165"/>
    </row>
    <row r="1255" spans="1:16">
      <c r="A1255" s="178" t="s">
        <v>1705</v>
      </c>
      <c r="B1255" s="179" t="s">
        <v>1702</v>
      </c>
      <c r="C1255" s="180">
        <v>5.66</v>
      </c>
      <c r="D1255" s="181">
        <v>1.3819999999999999</v>
      </c>
      <c r="E1255" s="182">
        <v>2.0428999999999999</v>
      </c>
      <c r="F1255" s="183">
        <v>1</v>
      </c>
      <c r="G1255" s="182">
        <f t="shared" si="19"/>
        <v>2.0428999999999999</v>
      </c>
      <c r="H1255" s="184">
        <f>G1255*'2-Calculator'!$G$23</f>
        <v>11082.7325</v>
      </c>
      <c r="I1255" s="185" t="s">
        <v>13</v>
      </c>
      <c r="J1255" s="185" t="s">
        <v>12</v>
      </c>
      <c r="K1255" s="186" t="s">
        <v>152</v>
      </c>
      <c r="L1255" s="187" t="s">
        <v>159</v>
      </c>
      <c r="M1255" s="258"/>
      <c r="O1255" s="177"/>
      <c r="P1255" s="165"/>
    </row>
    <row r="1256" spans="1:16">
      <c r="A1256" s="188" t="s">
        <v>1706</v>
      </c>
      <c r="B1256" s="189" t="s">
        <v>1707</v>
      </c>
      <c r="C1256" s="190">
        <v>2.5</v>
      </c>
      <c r="D1256" s="191">
        <v>0.29830000000000001</v>
      </c>
      <c r="E1256" s="192">
        <v>0.441</v>
      </c>
      <c r="F1256" s="193">
        <v>1</v>
      </c>
      <c r="G1256" s="172">
        <f t="shared" si="19"/>
        <v>0.441</v>
      </c>
      <c r="H1256" s="173">
        <f>G1256*'2-Calculator'!$G$23</f>
        <v>2392.4250000000002</v>
      </c>
      <c r="I1256" s="194" t="s">
        <v>13</v>
      </c>
      <c r="J1256" s="194" t="s">
        <v>12</v>
      </c>
      <c r="K1256" s="195" t="s">
        <v>152</v>
      </c>
      <c r="L1256" s="196" t="s">
        <v>159</v>
      </c>
      <c r="M1256" s="258"/>
      <c r="O1256" s="177"/>
      <c r="P1256" s="165"/>
    </row>
    <row r="1257" spans="1:16">
      <c r="A1257" s="166" t="s">
        <v>1708</v>
      </c>
      <c r="B1257" s="167" t="s">
        <v>1707</v>
      </c>
      <c r="C1257" s="168">
        <v>3.95</v>
      </c>
      <c r="D1257" s="169">
        <v>0.48159999999999997</v>
      </c>
      <c r="E1257" s="170">
        <v>0.71189999999999998</v>
      </c>
      <c r="F1257" s="171">
        <v>1</v>
      </c>
      <c r="G1257" s="172">
        <f t="shared" si="19"/>
        <v>0.71189999999999998</v>
      </c>
      <c r="H1257" s="173">
        <f>G1257*'2-Calculator'!$G$23</f>
        <v>3862.0574999999999</v>
      </c>
      <c r="I1257" s="174" t="s">
        <v>13</v>
      </c>
      <c r="J1257" s="174" t="s">
        <v>12</v>
      </c>
      <c r="K1257" s="175" t="s">
        <v>152</v>
      </c>
      <c r="L1257" s="176" t="s">
        <v>159</v>
      </c>
      <c r="M1257" s="258"/>
      <c r="O1257" s="177"/>
      <c r="P1257" s="165"/>
    </row>
    <row r="1258" spans="1:16">
      <c r="A1258" s="166" t="s">
        <v>1709</v>
      </c>
      <c r="B1258" s="167" t="s">
        <v>1707</v>
      </c>
      <c r="C1258" s="168">
        <v>6.85</v>
      </c>
      <c r="D1258" s="169">
        <v>0.82050000000000001</v>
      </c>
      <c r="E1258" s="170">
        <v>1.2129000000000001</v>
      </c>
      <c r="F1258" s="171">
        <v>1</v>
      </c>
      <c r="G1258" s="172">
        <f t="shared" si="19"/>
        <v>1.2129000000000001</v>
      </c>
      <c r="H1258" s="173">
        <f>G1258*'2-Calculator'!$G$23</f>
        <v>6579.9825000000001</v>
      </c>
      <c r="I1258" s="174" t="s">
        <v>13</v>
      </c>
      <c r="J1258" s="174" t="s">
        <v>12</v>
      </c>
      <c r="K1258" s="175" t="s">
        <v>152</v>
      </c>
      <c r="L1258" s="176" t="s">
        <v>159</v>
      </c>
      <c r="M1258" s="258"/>
      <c r="O1258" s="177"/>
      <c r="P1258" s="165"/>
    </row>
    <row r="1259" spans="1:16">
      <c r="A1259" s="178" t="s">
        <v>1710</v>
      </c>
      <c r="B1259" s="179" t="s">
        <v>1707</v>
      </c>
      <c r="C1259" s="180">
        <v>13.18</v>
      </c>
      <c r="D1259" s="181">
        <v>2.1339999999999999</v>
      </c>
      <c r="E1259" s="182">
        <v>3.1545999999999998</v>
      </c>
      <c r="F1259" s="183">
        <v>1</v>
      </c>
      <c r="G1259" s="182">
        <f t="shared" si="19"/>
        <v>3.1545999999999998</v>
      </c>
      <c r="H1259" s="184">
        <f>G1259*'2-Calculator'!$G$23</f>
        <v>17113.704999999998</v>
      </c>
      <c r="I1259" s="185" t="s">
        <v>13</v>
      </c>
      <c r="J1259" s="185" t="s">
        <v>12</v>
      </c>
      <c r="K1259" s="186" t="s">
        <v>152</v>
      </c>
      <c r="L1259" s="187" t="s">
        <v>159</v>
      </c>
      <c r="M1259" s="258"/>
      <c r="O1259" s="177"/>
      <c r="P1259" s="165"/>
    </row>
    <row r="1260" spans="1:16">
      <c r="A1260" s="188" t="s">
        <v>1711</v>
      </c>
      <c r="B1260" s="189" t="s">
        <v>1712</v>
      </c>
      <c r="C1260" s="190">
        <v>3.1</v>
      </c>
      <c r="D1260" s="191">
        <v>1.4486000000000001</v>
      </c>
      <c r="E1260" s="192">
        <v>2.1414</v>
      </c>
      <c r="F1260" s="193">
        <v>1</v>
      </c>
      <c r="G1260" s="172">
        <f t="shared" si="19"/>
        <v>2.1414</v>
      </c>
      <c r="H1260" s="173">
        <f>G1260*'2-Calculator'!$G$23</f>
        <v>11617.094999999999</v>
      </c>
      <c r="I1260" s="194" t="s">
        <v>13</v>
      </c>
      <c r="J1260" s="194" t="s">
        <v>13</v>
      </c>
      <c r="K1260" s="195" t="s">
        <v>1713</v>
      </c>
      <c r="L1260" s="196" t="s">
        <v>1713</v>
      </c>
      <c r="M1260" s="258"/>
      <c r="O1260" s="177"/>
      <c r="P1260" s="165"/>
    </row>
    <row r="1261" spans="1:16">
      <c r="A1261" s="166" t="s">
        <v>1714</v>
      </c>
      <c r="B1261" s="167" t="s">
        <v>1712</v>
      </c>
      <c r="C1261" s="168">
        <v>3.78</v>
      </c>
      <c r="D1261" s="169">
        <v>1.8028999999999999</v>
      </c>
      <c r="E1261" s="170">
        <v>2.6650999999999998</v>
      </c>
      <c r="F1261" s="171">
        <v>1</v>
      </c>
      <c r="G1261" s="172">
        <f t="shared" si="19"/>
        <v>2.6650999999999998</v>
      </c>
      <c r="H1261" s="173">
        <f>G1261*'2-Calculator'!$G$23</f>
        <v>14458.1675</v>
      </c>
      <c r="I1261" s="174" t="s">
        <v>13</v>
      </c>
      <c r="J1261" s="174" t="s">
        <v>13</v>
      </c>
      <c r="K1261" s="175" t="s">
        <v>1713</v>
      </c>
      <c r="L1261" s="176" t="s">
        <v>1713</v>
      </c>
      <c r="M1261" s="258"/>
      <c r="O1261" s="177"/>
      <c r="P1261" s="165"/>
    </row>
    <row r="1262" spans="1:16">
      <c r="A1262" s="166" t="s">
        <v>1715</v>
      </c>
      <c r="B1262" s="167" t="s">
        <v>1712</v>
      </c>
      <c r="C1262" s="168">
        <v>7.04</v>
      </c>
      <c r="D1262" s="169">
        <v>2.0653999999999999</v>
      </c>
      <c r="E1262" s="170">
        <v>3.0531999999999999</v>
      </c>
      <c r="F1262" s="171">
        <v>1</v>
      </c>
      <c r="G1262" s="172">
        <f t="shared" si="19"/>
        <v>3.0531999999999999</v>
      </c>
      <c r="H1262" s="173">
        <f>G1262*'2-Calculator'!$G$23</f>
        <v>16563.61</v>
      </c>
      <c r="I1262" s="174" t="s">
        <v>13</v>
      </c>
      <c r="J1262" s="174" t="s">
        <v>13</v>
      </c>
      <c r="K1262" s="175" t="s">
        <v>1713</v>
      </c>
      <c r="L1262" s="176" t="s">
        <v>1713</v>
      </c>
      <c r="M1262" s="258"/>
      <c r="O1262" s="177"/>
      <c r="P1262" s="165"/>
    </row>
    <row r="1263" spans="1:16">
      <c r="A1263" s="178" t="s">
        <v>1716</v>
      </c>
      <c r="B1263" s="179" t="s">
        <v>1712</v>
      </c>
      <c r="C1263" s="180">
        <v>22.67</v>
      </c>
      <c r="D1263" s="181">
        <v>3.8477999999999999</v>
      </c>
      <c r="E1263" s="182">
        <v>5.6879999999999997</v>
      </c>
      <c r="F1263" s="183">
        <v>1</v>
      </c>
      <c r="G1263" s="182">
        <f t="shared" si="19"/>
        <v>5.6879999999999997</v>
      </c>
      <c r="H1263" s="184">
        <f>G1263*'2-Calculator'!$G$23</f>
        <v>30857.399999999998</v>
      </c>
      <c r="I1263" s="185" t="s">
        <v>13</v>
      </c>
      <c r="J1263" s="185" t="s">
        <v>13</v>
      </c>
      <c r="K1263" s="186" t="s">
        <v>1713</v>
      </c>
      <c r="L1263" s="187" t="s">
        <v>1713</v>
      </c>
      <c r="M1263" s="258"/>
      <c r="O1263" s="177"/>
      <c r="P1263" s="165"/>
    </row>
    <row r="1264" spans="1:16">
      <c r="A1264" s="188" t="s">
        <v>1717</v>
      </c>
      <c r="B1264" s="189" t="s">
        <v>1718</v>
      </c>
      <c r="C1264" s="190">
        <v>7.98</v>
      </c>
      <c r="D1264" s="191">
        <v>0.85660000000000003</v>
      </c>
      <c r="E1264" s="192">
        <v>1.2663</v>
      </c>
      <c r="F1264" s="193">
        <v>1</v>
      </c>
      <c r="G1264" s="172">
        <f t="shared" si="19"/>
        <v>1.2663</v>
      </c>
      <c r="H1264" s="173">
        <f>G1264*'2-Calculator'!$G$23</f>
        <v>6869.6774999999998</v>
      </c>
      <c r="I1264" s="194" t="s">
        <v>13</v>
      </c>
      <c r="J1264" s="194" t="s">
        <v>13</v>
      </c>
      <c r="K1264" s="195" t="s">
        <v>1713</v>
      </c>
      <c r="L1264" s="196" t="s">
        <v>1713</v>
      </c>
      <c r="M1264" s="258"/>
      <c r="O1264" s="177"/>
      <c r="P1264" s="165"/>
    </row>
    <row r="1265" spans="1:16">
      <c r="A1265" s="166" t="s">
        <v>1719</v>
      </c>
      <c r="B1265" s="167" t="s">
        <v>1718</v>
      </c>
      <c r="C1265" s="168">
        <v>9.08</v>
      </c>
      <c r="D1265" s="169">
        <v>0.94159999999999999</v>
      </c>
      <c r="E1265" s="170">
        <v>1.3918999999999999</v>
      </c>
      <c r="F1265" s="171">
        <v>1</v>
      </c>
      <c r="G1265" s="172">
        <f t="shared" si="19"/>
        <v>1.3918999999999999</v>
      </c>
      <c r="H1265" s="173">
        <f>G1265*'2-Calculator'!$G$23</f>
        <v>7551.0574999999999</v>
      </c>
      <c r="I1265" s="174" t="s">
        <v>13</v>
      </c>
      <c r="J1265" s="174" t="s">
        <v>13</v>
      </c>
      <c r="K1265" s="175" t="s">
        <v>1713</v>
      </c>
      <c r="L1265" s="176" t="s">
        <v>1713</v>
      </c>
      <c r="M1265" s="258"/>
      <c r="O1265" s="177"/>
      <c r="P1265" s="165"/>
    </row>
    <row r="1266" spans="1:16">
      <c r="A1266" s="166" t="s">
        <v>1720</v>
      </c>
      <c r="B1266" s="167" t="s">
        <v>1718</v>
      </c>
      <c r="C1266" s="168">
        <v>13.6</v>
      </c>
      <c r="D1266" s="169">
        <v>1.2591000000000001</v>
      </c>
      <c r="E1266" s="170">
        <v>1.8613</v>
      </c>
      <c r="F1266" s="171">
        <v>1</v>
      </c>
      <c r="G1266" s="172">
        <f t="shared" si="19"/>
        <v>1.8613</v>
      </c>
      <c r="H1266" s="173">
        <f>G1266*'2-Calculator'!$G$23</f>
        <v>10097.5525</v>
      </c>
      <c r="I1266" s="174" t="s">
        <v>13</v>
      </c>
      <c r="J1266" s="174" t="s">
        <v>13</v>
      </c>
      <c r="K1266" s="175" t="s">
        <v>1713</v>
      </c>
      <c r="L1266" s="176" t="s">
        <v>1713</v>
      </c>
      <c r="M1266" s="258"/>
      <c r="O1266" s="177"/>
      <c r="P1266" s="165"/>
    </row>
    <row r="1267" spans="1:16">
      <c r="A1267" s="178" t="s">
        <v>1721</v>
      </c>
      <c r="B1267" s="179" t="s">
        <v>1718</v>
      </c>
      <c r="C1267" s="180">
        <v>20.05</v>
      </c>
      <c r="D1267" s="181">
        <v>1.7245999999999999</v>
      </c>
      <c r="E1267" s="182">
        <v>2.5493999999999999</v>
      </c>
      <c r="F1267" s="183">
        <v>1</v>
      </c>
      <c r="G1267" s="182">
        <f t="shared" si="19"/>
        <v>2.5493999999999999</v>
      </c>
      <c r="H1267" s="184">
        <f>G1267*'2-Calculator'!$G$23</f>
        <v>13830.494999999999</v>
      </c>
      <c r="I1267" s="185" t="s">
        <v>13</v>
      </c>
      <c r="J1267" s="185" t="s">
        <v>13</v>
      </c>
      <c r="K1267" s="186" t="s">
        <v>1713</v>
      </c>
      <c r="L1267" s="187" t="s">
        <v>1713</v>
      </c>
      <c r="M1267" s="258"/>
      <c r="O1267" s="177"/>
      <c r="P1267" s="165"/>
    </row>
    <row r="1268" spans="1:16">
      <c r="A1268" s="188" t="s">
        <v>1722</v>
      </c>
      <c r="B1268" s="189" t="s">
        <v>1723</v>
      </c>
      <c r="C1268" s="190">
        <v>2.36</v>
      </c>
      <c r="D1268" s="191">
        <v>0.35049999999999998</v>
      </c>
      <c r="E1268" s="192">
        <v>0.5181</v>
      </c>
      <c r="F1268" s="193">
        <v>1</v>
      </c>
      <c r="G1268" s="172">
        <f t="shared" si="19"/>
        <v>0.5181</v>
      </c>
      <c r="H1268" s="173">
        <f>G1268*'2-Calculator'!$G$23</f>
        <v>2810.6925000000001</v>
      </c>
      <c r="I1268" s="194" t="s">
        <v>13</v>
      </c>
      <c r="J1268" s="194" t="s">
        <v>12</v>
      </c>
      <c r="K1268" s="195" t="s">
        <v>152</v>
      </c>
      <c r="L1268" s="196" t="s">
        <v>159</v>
      </c>
      <c r="M1268" s="258"/>
      <c r="O1268" s="177"/>
      <c r="P1268" s="165"/>
    </row>
    <row r="1269" spans="1:16">
      <c r="A1269" s="166" t="s">
        <v>1724</v>
      </c>
      <c r="B1269" s="167" t="s">
        <v>1723</v>
      </c>
      <c r="C1269" s="168">
        <v>3.19</v>
      </c>
      <c r="D1269" s="169">
        <v>0.45610000000000001</v>
      </c>
      <c r="E1269" s="170">
        <v>0.67420000000000002</v>
      </c>
      <c r="F1269" s="171">
        <v>1</v>
      </c>
      <c r="G1269" s="172">
        <f t="shared" si="19"/>
        <v>0.67420000000000002</v>
      </c>
      <c r="H1269" s="173">
        <f>G1269*'2-Calculator'!$G$23</f>
        <v>3657.5350000000003</v>
      </c>
      <c r="I1269" s="174" t="s">
        <v>13</v>
      </c>
      <c r="J1269" s="174" t="s">
        <v>12</v>
      </c>
      <c r="K1269" s="175" t="s">
        <v>152</v>
      </c>
      <c r="L1269" s="176" t="s">
        <v>159</v>
      </c>
      <c r="M1269" s="258"/>
      <c r="O1269" s="177"/>
      <c r="P1269" s="165"/>
    </row>
    <row r="1270" spans="1:16">
      <c r="A1270" s="166" t="s">
        <v>1725</v>
      </c>
      <c r="B1270" s="167" t="s">
        <v>1723</v>
      </c>
      <c r="C1270" s="168">
        <v>4.54</v>
      </c>
      <c r="D1270" s="169">
        <v>0.59489999999999998</v>
      </c>
      <c r="E1270" s="170">
        <v>0.87939999999999996</v>
      </c>
      <c r="F1270" s="171">
        <v>1</v>
      </c>
      <c r="G1270" s="172">
        <f t="shared" si="19"/>
        <v>0.87939999999999996</v>
      </c>
      <c r="H1270" s="173">
        <f>G1270*'2-Calculator'!$G$23</f>
        <v>4770.7449999999999</v>
      </c>
      <c r="I1270" s="174" t="s">
        <v>13</v>
      </c>
      <c r="J1270" s="174" t="s">
        <v>12</v>
      </c>
      <c r="K1270" s="175" t="s">
        <v>152</v>
      </c>
      <c r="L1270" s="176" t="s">
        <v>159</v>
      </c>
      <c r="M1270" s="258"/>
      <c r="O1270" s="177"/>
      <c r="P1270" s="165"/>
    </row>
    <row r="1271" spans="1:16">
      <c r="A1271" s="178" t="s">
        <v>1726</v>
      </c>
      <c r="B1271" s="179" t="s">
        <v>1723</v>
      </c>
      <c r="C1271" s="180">
        <v>8.1999999999999993</v>
      </c>
      <c r="D1271" s="181">
        <v>1.0003</v>
      </c>
      <c r="E1271" s="182">
        <v>1.4786999999999999</v>
      </c>
      <c r="F1271" s="183">
        <v>1</v>
      </c>
      <c r="G1271" s="182">
        <f t="shared" si="19"/>
        <v>1.4786999999999999</v>
      </c>
      <c r="H1271" s="184">
        <f>G1271*'2-Calculator'!$G$23</f>
        <v>8021.9474999999993</v>
      </c>
      <c r="I1271" s="185" t="s">
        <v>13</v>
      </c>
      <c r="J1271" s="185" t="s">
        <v>12</v>
      </c>
      <c r="K1271" s="186" t="s">
        <v>152</v>
      </c>
      <c r="L1271" s="187" t="s">
        <v>159</v>
      </c>
      <c r="M1271" s="258"/>
      <c r="O1271" s="177"/>
      <c r="P1271" s="165"/>
    </row>
    <row r="1272" spans="1:16">
      <c r="A1272" s="188" t="s">
        <v>1727</v>
      </c>
      <c r="B1272" s="189" t="s">
        <v>1728</v>
      </c>
      <c r="C1272" s="190">
        <v>4.97</v>
      </c>
      <c r="D1272" s="191">
        <v>0.49340000000000001</v>
      </c>
      <c r="E1272" s="192">
        <v>0.72940000000000005</v>
      </c>
      <c r="F1272" s="193">
        <v>1</v>
      </c>
      <c r="G1272" s="172">
        <f t="shared" si="19"/>
        <v>0.72940000000000005</v>
      </c>
      <c r="H1272" s="173">
        <f>G1272*'2-Calculator'!$G$23</f>
        <v>3956.9950000000003</v>
      </c>
      <c r="I1272" s="194" t="s">
        <v>13</v>
      </c>
      <c r="J1272" s="194" t="s">
        <v>12</v>
      </c>
      <c r="K1272" s="195" t="s">
        <v>152</v>
      </c>
      <c r="L1272" s="196" t="s">
        <v>159</v>
      </c>
      <c r="M1272" s="258"/>
      <c r="O1272" s="177"/>
      <c r="P1272" s="165"/>
    </row>
    <row r="1273" spans="1:16">
      <c r="A1273" s="166" t="s">
        <v>1729</v>
      </c>
      <c r="B1273" s="167" t="s">
        <v>1728</v>
      </c>
      <c r="C1273" s="168">
        <v>6.3</v>
      </c>
      <c r="D1273" s="169">
        <v>0.63680000000000003</v>
      </c>
      <c r="E1273" s="170">
        <v>0.94130000000000003</v>
      </c>
      <c r="F1273" s="171">
        <v>1</v>
      </c>
      <c r="G1273" s="172">
        <f t="shared" si="19"/>
        <v>0.94130000000000003</v>
      </c>
      <c r="H1273" s="173">
        <f>G1273*'2-Calculator'!$G$23</f>
        <v>5106.5524999999998</v>
      </c>
      <c r="I1273" s="174" t="s">
        <v>13</v>
      </c>
      <c r="J1273" s="174" t="s">
        <v>12</v>
      </c>
      <c r="K1273" s="175" t="s">
        <v>152</v>
      </c>
      <c r="L1273" s="176" t="s">
        <v>159</v>
      </c>
      <c r="M1273" s="258"/>
      <c r="O1273" s="177"/>
      <c r="P1273" s="165"/>
    </row>
    <row r="1274" spans="1:16">
      <c r="A1274" s="166" t="s">
        <v>1730</v>
      </c>
      <c r="B1274" s="167" t="s">
        <v>1728</v>
      </c>
      <c r="C1274" s="168">
        <v>8.34</v>
      </c>
      <c r="D1274" s="169">
        <v>0.85460000000000003</v>
      </c>
      <c r="E1274" s="170">
        <v>1.2633000000000001</v>
      </c>
      <c r="F1274" s="171">
        <v>1</v>
      </c>
      <c r="G1274" s="172">
        <f t="shared" si="19"/>
        <v>1.2633000000000001</v>
      </c>
      <c r="H1274" s="173">
        <f>G1274*'2-Calculator'!$G$23</f>
        <v>6853.4025000000001</v>
      </c>
      <c r="I1274" s="174" t="s">
        <v>13</v>
      </c>
      <c r="J1274" s="174" t="s">
        <v>12</v>
      </c>
      <c r="K1274" s="175" t="s">
        <v>152</v>
      </c>
      <c r="L1274" s="176" t="s">
        <v>159</v>
      </c>
      <c r="M1274" s="258"/>
      <c r="O1274" s="177"/>
      <c r="P1274" s="165"/>
    </row>
    <row r="1275" spans="1:16">
      <c r="A1275" s="178" t="s">
        <v>1731</v>
      </c>
      <c r="B1275" s="179" t="s">
        <v>1728</v>
      </c>
      <c r="C1275" s="180">
        <v>11.43</v>
      </c>
      <c r="D1275" s="181">
        <v>1.1446000000000001</v>
      </c>
      <c r="E1275" s="182">
        <v>1.6919999999999999</v>
      </c>
      <c r="F1275" s="183">
        <v>1</v>
      </c>
      <c r="G1275" s="182">
        <f t="shared" si="19"/>
        <v>1.6919999999999999</v>
      </c>
      <c r="H1275" s="184">
        <f>G1275*'2-Calculator'!$G$23</f>
        <v>9179.1</v>
      </c>
      <c r="I1275" s="185" t="s">
        <v>13</v>
      </c>
      <c r="J1275" s="185" t="s">
        <v>12</v>
      </c>
      <c r="K1275" s="186" t="s">
        <v>152</v>
      </c>
      <c r="L1275" s="187" t="s">
        <v>159</v>
      </c>
      <c r="M1275" s="258"/>
      <c r="O1275" s="177"/>
      <c r="P1275" s="165"/>
    </row>
    <row r="1276" spans="1:16">
      <c r="A1276" s="188" t="s">
        <v>1732</v>
      </c>
      <c r="B1276" s="189" t="s">
        <v>1733</v>
      </c>
      <c r="C1276" s="190">
        <v>7.82</v>
      </c>
      <c r="D1276" s="191">
        <v>0.6321</v>
      </c>
      <c r="E1276" s="192">
        <v>0.93440000000000001</v>
      </c>
      <c r="F1276" s="193">
        <v>1.2</v>
      </c>
      <c r="G1276" s="172">
        <f t="shared" si="19"/>
        <v>1.1213</v>
      </c>
      <c r="H1276" s="173">
        <f>G1276*'2-Calculator'!$G$23</f>
        <v>6083.0524999999998</v>
      </c>
      <c r="I1276" s="194" t="s">
        <v>13</v>
      </c>
      <c r="J1276" s="194" t="s">
        <v>13</v>
      </c>
      <c r="K1276" s="195" t="s">
        <v>1304</v>
      </c>
      <c r="L1276" s="196" t="s">
        <v>1304</v>
      </c>
      <c r="M1276" s="258"/>
      <c r="O1276" s="177"/>
      <c r="P1276" s="165"/>
    </row>
    <row r="1277" spans="1:16">
      <c r="A1277" s="166" t="s">
        <v>1734</v>
      </c>
      <c r="B1277" s="167" t="s">
        <v>1733</v>
      </c>
      <c r="C1277" s="168">
        <v>16.04</v>
      </c>
      <c r="D1277" s="169">
        <v>1.381</v>
      </c>
      <c r="E1277" s="170">
        <v>2.0415000000000001</v>
      </c>
      <c r="F1277" s="171">
        <v>1.2</v>
      </c>
      <c r="G1277" s="172">
        <f t="shared" si="19"/>
        <v>2.4498000000000002</v>
      </c>
      <c r="H1277" s="173">
        <f>G1277*'2-Calculator'!$G$23</f>
        <v>13290.165000000001</v>
      </c>
      <c r="I1277" s="174" t="s">
        <v>13</v>
      </c>
      <c r="J1277" s="174" t="s">
        <v>13</v>
      </c>
      <c r="K1277" s="175" t="s">
        <v>1304</v>
      </c>
      <c r="L1277" s="176" t="s">
        <v>1304</v>
      </c>
      <c r="M1277" s="258"/>
      <c r="O1277" s="177"/>
      <c r="P1277" s="165"/>
    </row>
    <row r="1278" spans="1:16">
      <c r="A1278" s="166" t="s">
        <v>1735</v>
      </c>
      <c r="B1278" s="167" t="s">
        <v>1733</v>
      </c>
      <c r="C1278" s="168">
        <v>28.27</v>
      </c>
      <c r="D1278" s="169">
        <v>3.0314000000000001</v>
      </c>
      <c r="E1278" s="170">
        <v>4.4810999999999996</v>
      </c>
      <c r="F1278" s="171">
        <v>1.2</v>
      </c>
      <c r="G1278" s="172">
        <f t="shared" si="19"/>
        <v>5.3773</v>
      </c>
      <c r="H1278" s="173">
        <f>G1278*'2-Calculator'!$G$23</f>
        <v>29171.852500000001</v>
      </c>
      <c r="I1278" s="174" t="s">
        <v>13</v>
      </c>
      <c r="J1278" s="174" t="s">
        <v>13</v>
      </c>
      <c r="K1278" s="175" t="s">
        <v>1304</v>
      </c>
      <c r="L1278" s="176" t="s">
        <v>1304</v>
      </c>
      <c r="M1278" s="258"/>
      <c r="O1278" s="177"/>
      <c r="P1278" s="165"/>
    </row>
    <row r="1279" spans="1:16">
      <c r="A1279" s="178" t="s">
        <v>1736</v>
      </c>
      <c r="B1279" s="179" t="s">
        <v>1733</v>
      </c>
      <c r="C1279" s="180">
        <v>46.83</v>
      </c>
      <c r="D1279" s="181">
        <v>6.1657999999999999</v>
      </c>
      <c r="E1279" s="182">
        <v>9.1144999999999996</v>
      </c>
      <c r="F1279" s="183">
        <v>1.2</v>
      </c>
      <c r="G1279" s="182">
        <f t="shared" si="19"/>
        <v>10.9374</v>
      </c>
      <c r="H1279" s="184">
        <f>G1279*'2-Calculator'!$G$23</f>
        <v>59335.395000000004</v>
      </c>
      <c r="I1279" s="185" t="s">
        <v>13</v>
      </c>
      <c r="J1279" s="185" t="s">
        <v>13</v>
      </c>
      <c r="K1279" s="186" t="s">
        <v>1304</v>
      </c>
      <c r="L1279" s="187" t="s">
        <v>1304</v>
      </c>
      <c r="M1279" s="258"/>
      <c r="O1279" s="177"/>
      <c r="P1279" s="165"/>
    </row>
    <row r="1280" spans="1:16">
      <c r="A1280" s="188" t="s">
        <v>1737</v>
      </c>
      <c r="B1280" s="189" t="s">
        <v>1738</v>
      </c>
      <c r="C1280" s="190">
        <v>4.6399999999999997</v>
      </c>
      <c r="D1280" s="191">
        <v>0.39290000000000003</v>
      </c>
      <c r="E1280" s="192">
        <v>0.58079999999999998</v>
      </c>
      <c r="F1280" s="193">
        <v>1</v>
      </c>
      <c r="G1280" s="172">
        <f t="shared" si="19"/>
        <v>0.58079999999999998</v>
      </c>
      <c r="H1280" s="173">
        <f>G1280*'2-Calculator'!$G$23</f>
        <v>3150.8399999999997</v>
      </c>
      <c r="I1280" s="194" t="s">
        <v>13</v>
      </c>
      <c r="J1280" s="194" t="s">
        <v>12</v>
      </c>
      <c r="K1280" s="195" t="s">
        <v>152</v>
      </c>
      <c r="L1280" s="196" t="s">
        <v>159</v>
      </c>
      <c r="M1280" s="258"/>
      <c r="O1280" s="177"/>
      <c r="P1280" s="165"/>
    </row>
    <row r="1281" spans="1:16">
      <c r="A1281" s="166" t="s">
        <v>1739</v>
      </c>
      <c r="B1281" s="167" t="s">
        <v>1738</v>
      </c>
      <c r="C1281" s="168">
        <v>5.16</v>
      </c>
      <c r="D1281" s="169">
        <v>0.66800000000000004</v>
      </c>
      <c r="E1281" s="170">
        <v>0.98750000000000004</v>
      </c>
      <c r="F1281" s="171">
        <v>1</v>
      </c>
      <c r="G1281" s="172">
        <f t="shared" si="19"/>
        <v>0.98750000000000004</v>
      </c>
      <c r="H1281" s="173">
        <f>G1281*'2-Calculator'!$G$23</f>
        <v>5357.1875</v>
      </c>
      <c r="I1281" s="174" t="s">
        <v>13</v>
      </c>
      <c r="J1281" s="174" t="s">
        <v>12</v>
      </c>
      <c r="K1281" s="175" t="s">
        <v>152</v>
      </c>
      <c r="L1281" s="176" t="s">
        <v>159</v>
      </c>
      <c r="M1281" s="258"/>
      <c r="O1281" s="177"/>
      <c r="P1281" s="165"/>
    </row>
    <row r="1282" spans="1:16">
      <c r="A1282" s="166" t="s">
        <v>1740</v>
      </c>
      <c r="B1282" s="167" t="s">
        <v>1738</v>
      </c>
      <c r="C1282" s="168">
        <v>6.66</v>
      </c>
      <c r="D1282" s="169">
        <v>0.91400000000000003</v>
      </c>
      <c r="E1282" s="170">
        <v>1.3511</v>
      </c>
      <c r="F1282" s="171">
        <v>1</v>
      </c>
      <c r="G1282" s="172">
        <f t="shared" si="19"/>
        <v>1.3511</v>
      </c>
      <c r="H1282" s="173">
        <f>G1282*'2-Calculator'!$G$23</f>
        <v>7329.7174999999997</v>
      </c>
      <c r="I1282" s="174" t="s">
        <v>13</v>
      </c>
      <c r="J1282" s="174" t="s">
        <v>12</v>
      </c>
      <c r="K1282" s="175" t="s">
        <v>152</v>
      </c>
      <c r="L1282" s="176" t="s">
        <v>159</v>
      </c>
      <c r="M1282" s="258"/>
      <c r="O1282" s="177"/>
      <c r="P1282" s="165"/>
    </row>
    <row r="1283" spans="1:16">
      <c r="A1283" s="178" t="s">
        <v>1741</v>
      </c>
      <c r="B1283" s="179" t="s">
        <v>1738</v>
      </c>
      <c r="C1283" s="180">
        <v>11.48</v>
      </c>
      <c r="D1283" s="181">
        <v>1.7523</v>
      </c>
      <c r="E1283" s="182">
        <v>2.5903</v>
      </c>
      <c r="F1283" s="183">
        <v>1</v>
      </c>
      <c r="G1283" s="182">
        <f t="shared" si="19"/>
        <v>2.5903</v>
      </c>
      <c r="H1283" s="184">
        <f>G1283*'2-Calculator'!$G$23</f>
        <v>14052.377500000001</v>
      </c>
      <c r="I1283" s="185" t="s">
        <v>13</v>
      </c>
      <c r="J1283" s="185" t="s">
        <v>12</v>
      </c>
      <c r="K1283" s="186" t="s">
        <v>152</v>
      </c>
      <c r="L1283" s="187" t="s">
        <v>159</v>
      </c>
      <c r="M1283" s="258"/>
      <c r="O1283" s="177"/>
      <c r="P1283" s="165"/>
    </row>
    <row r="1284" spans="1:16">
      <c r="A1284" s="188" t="s">
        <v>1742</v>
      </c>
      <c r="B1284" s="189" t="s">
        <v>1743</v>
      </c>
      <c r="C1284" s="190">
        <v>3.69</v>
      </c>
      <c r="D1284" s="191">
        <v>0.44569999999999999</v>
      </c>
      <c r="E1284" s="192">
        <v>0.65890000000000004</v>
      </c>
      <c r="F1284" s="193">
        <v>1</v>
      </c>
      <c r="G1284" s="172">
        <f t="shared" si="19"/>
        <v>0.65890000000000004</v>
      </c>
      <c r="H1284" s="173">
        <f>G1284*'2-Calculator'!$G$23</f>
        <v>3574.5325000000003</v>
      </c>
      <c r="I1284" s="194" t="s">
        <v>13</v>
      </c>
      <c r="J1284" s="194" t="s">
        <v>12</v>
      </c>
      <c r="K1284" s="195" t="s">
        <v>152</v>
      </c>
      <c r="L1284" s="196" t="s">
        <v>159</v>
      </c>
      <c r="M1284" s="258"/>
      <c r="O1284" s="177"/>
      <c r="P1284" s="165"/>
    </row>
    <row r="1285" spans="1:16">
      <c r="A1285" s="166" t="s">
        <v>1744</v>
      </c>
      <c r="B1285" s="167" t="s">
        <v>1743</v>
      </c>
      <c r="C1285" s="168">
        <v>4.16</v>
      </c>
      <c r="D1285" s="169">
        <v>0.57069999999999999</v>
      </c>
      <c r="E1285" s="170">
        <v>0.84360000000000002</v>
      </c>
      <c r="F1285" s="171">
        <v>1</v>
      </c>
      <c r="G1285" s="172">
        <f t="shared" si="19"/>
        <v>0.84360000000000002</v>
      </c>
      <c r="H1285" s="173">
        <f>G1285*'2-Calculator'!$G$23</f>
        <v>4576.53</v>
      </c>
      <c r="I1285" s="174" t="s">
        <v>13</v>
      </c>
      <c r="J1285" s="174" t="s">
        <v>12</v>
      </c>
      <c r="K1285" s="175" t="s">
        <v>152</v>
      </c>
      <c r="L1285" s="176" t="s">
        <v>159</v>
      </c>
      <c r="M1285" s="258"/>
      <c r="O1285" s="177"/>
      <c r="P1285" s="165"/>
    </row>
    <row r="1286" spans="1:16">
      <c r="A1286" s="166" t="s">
        <v>1745</v>
      </c>
      <c r="B1286" s="167" t="s">
        <v>1743</v>
      </c>
      <c r="C1286" s="168">
        <v>5.33</v>
      </c>
      <c r="D1286" s="169">
        <v>0.71819999999999995</v>
      </c>
      <c r="E1286" s="170">
        <v>1.0617000000000001</v>
      </c>
      <c r="F1286" s="171">
        <v>1</v>
      </c>
      <c r="G1286" s="172">
        <f t="shared" si="19"/>
        <v>1.0617000000000001</v>
      </c>
      <c r="H1286" s="173">
        <f>G1286*'2-Calculator'!$G$23</f>
        <v>5759.7225000000008</v>
      </c>
      <c r="I1286" s="174" t="s">
        <v>13</v>
      </c>
      <c r="J1286" s="174" t="s">
        <v>12</v>
      </c>
      <c r="K1286" s="175" t="s">
        <v>152</v>
      </c>
      <c r="L1286" s="176" t="s">
        <v>159</v>
      </c>
      <c r="M1286" s="258"/>
      <c r="O1286" s="177"/>
      <c r="P1286" s="165"/>
    </row>
    <row r="1287" spans="1:16">
      <c r="A1287" s="178" t="s">
        <v>1746</v>
      </c>
      <c r="B1287" s="179" t="s">
        <v>1743</v>
      </c>
      <c r="C1287" s="180">
        <v>8.92</v>
      </c>
      <c r="D1287" s="181">
        <v>1.1993</v>
      </c>
      <c r="E1287" s="182">
        <v>1.7728999999999999</v>
      </c>
      <c r="F1287" s="183">
        <v>1</v>
      </c>
      <c r="G1287" s="182">
        <f t="shared" si="19"/>
        <v>1.7728999999999999</v>
      </c>
      <c r="H1287" s="184">
        <f>G1287*'2-Calculator'!$G$23</f>
        <v>9617.9825000000001</v>
      </c>
      <c r="I1287" s="185" t="s">
        <v>13</v>
      </c>
      <c r="J1287" s="185" t="s">
        <v>12</v>
      </c>
      <c r="K1287" s="186" t="s">
        <v>152</v>
      </c>
      <c r="L1287" s="187" t="s">
        <v>159</v>
      </c>
      <c r="M1287" s="258"/>
      <c r="O1287" s="177"/>
      <c r="P1287" s="165"/>
    </row>
    <row r="1288" spans="1:16">
      <c r="A1288" s="188" t="s">
        <v>1747</v>
      </c>
      <c r="B1288" s="189" t="s">
        <v>1748</v>
      </c>
      <c r="C1288" s="190">
        <v>3.93</v>
      </c>
      <c r="D1288" s="191">
        <v>0.49680000000000002</v>
      </c>
      <c r="E1288" s="192">
        <v>0.73440000000000005</v>
      </c>
      <c r="F1288" s="193">
        <v>1</v>
      </c>
      <c r="G1288" s="172">
        <f t="shared" si="19"/>
        <v>0.73440000000000005</v>
      </c>
      <c r="H1288" s="173">
        <f>G1288*'2-Calculator'!$G$23</f>
        <v>3984.1200000000003</v>
      </c>
      <c r="I1288" s="194" t="s">
        <v>13</v>
      </c>
      <c r="J1288" s="194" t="s">
        <v>12</v>
      </c>
      <c r="K1288" s="195" t="s">
        <v>152</v>
      </c>
      <c r="L1288" s="196" t="s">
        <v>159</v>
      </c>
      <c r="M1288" s="258"/>
      <c r="O1288" s="177"/>
      <c r="P1288" s="165"/>
    </row>
    <row r="1289" spans="1:16">
      <c r="A1289" s="166" t="s">
        <v>1749</v>
      </c>
      <c r="B1289" s="167" t="s">
        <v>1748</v>
      </c>
      <c r="C1289" s="168">
        <v>4.34</v>
      </c>
      <c r="D1289" s="169">
        <v>0.61770000000000003</v>
      </c>
      <c r="E1289" s="170">
        <v>0.91310000000000002</v>
      </c>
      <c r="F1289" s="171">
        <v>1</v>
      </c>
      <c r="G1289" s="172">
        <f t="shared" si="19"/>
        <v>0.91310000000000002</v>
      </c>
      <c r="H1289" s="173">
        <f>G1289*'2-Calculator'!$G$23</f>
        <v>4953.5675000000001</v>
      </c>
      <c r="I1289" s="174" t="s">
        <v>13</v>
      </c>
      <c r="J1289" s="174" t="s">
        <v>12</v>
      </c>
      <c r="K1289" s="175" t="s">
        <v>152</v>
      </c>
      <c r="L1289" s="176" t="s">
        <v>159</v>
      </c>
      <c r="M1289" s="258"/>
      <c r="O1289" s="177"/>
      <c r="P1289" s="165"/>
    </row>
    <row r="1290" spans="1:16">
      <c r="A1290" s="166" t="s">
        <v>1750</v>
      </c>
      <c r="B1290" s="167" t="s">
        <v>1748</v>
      </c>
      <c r="C1290" s="168">
        <v>6.38</v>
      </c>
      <c r="D1290" s="169">
        <v>0.84409999999999996</v>
      </c>
      <c r="E1290" s="170">
        <v>1.2478</v>
      </c>
      <c r="F1290" s="171">
        <v>1</v>
      </c>
      <c r="G1290" s="172">
        <f t="shared" si="19"/>
        <v>1.2478</v>
      </c>
      <c r="H1290" s="173">
        <f>G1290*'2-Calculator'!$G$23</f>
        <v>6769.3150000000005</v>
      </c>
      <c r="I1290" s="174" t="s">
        <v>13</v>
      </c>
      <c r="J1290" s="174" t="s">
        <v>12</v>
      </c>
      <c r="K1290" s="175" t="s">
        <v>152</v>
      </c>
      <c r="L1290" s="176" t="s">
        <v>159</v>
      </c>
      <c r="M1290" s="258"/>
      <c r="O1290" s="177"/>
      <c r="P1290" s="165"/>
    </row>
    <row r="1291" spans="1:16">
      <c r="A1291" s="178" t="s">
        <v>1751</v>
      </c>
      <c r="B1291" s="179" t="s">
        <v>1748</v>
      </c>
      <c r="C1291" s="180">
        <v>9.23</v>
      </c>
      <c r="D1291" s="181">
        <v>1.302</v>
      </c>
      <c r="E1291" s="182">
        <v>1.9247000000000001</v>
      </c>
      <c r="F1291" s="183">
        <v>1</v>
      </c>
      <c r="G1291" s="182">
        <f t="shared" si="19"/>
        <v>1.9247000000000001</v>
      </c>
      <c r="H1291" s="184">
        <f>G1291*'2-Calculator'!$G$23</f>
        <v>10441.497500000001</v>
      </c>
      <c r="I1291" s="185" t="s">
        <v>13</v>
      </c>
      <c r="J1291" s="185" t="s">
        <v>12</v>
      </c>
      <c r="K1291" s="186" t="s">
        <v>152</v>
      </c>
      <c r="L1291" s="187" t="s">
        <v>159</v>
      </c>
      <c r="M1291" s="258"/>
      <c r="O1291" s="177"/>
      <c r="P1291" s="165"/>
    </row>
    <row r="1292" spans="1:16">
      <c r="A1292" s="188" t="s">
        <v>1752</v>
      </c>
      <c r="B1292" s="189" t="s">
        <v>1753</v>
      </c>
      <c r="C1292" s="190">
        <v>3.01</v>
      </c>
      <c r="D1292" s="191">
        <v>0.45179999999999998</v>
      </c>
      <c r="E1292" s="192">
        <v>0.66790000000000005</v>
      </c>
      <c r="F1292" s="193">
        <v>1</v>
      </c>
      <c r="G1292" s="172">
        <f t="shared" si="19"/>
        <v>0.66790000000000005</v>
      </c>
      <c r="H1292" s="173">
        <f>G1292*'2-Calculator'!$G$23</f>
        <v>3623.3575000000001</v>
      </c>
      <c r="I1292" s="194" t="s">
        <v>13</v>
      </c>
      <c r="J1292" s="194" t="s">
        <v>12</v>
      </c>
      <c r="K1292" s="195" t="s">
        <v>152</v>
      </c>
      <c r="L1292" s="196" t="s">
        <v>159</v>
      </c>
      <c r="M1292" s="258"/>
      <c r="O1292" s="177"/>
      <c r="P1292" s="165"/>
    </row>
    <row r="1293" spans="1:16">
      <c r="A1293" s="166" t="s">
        <v>1754</v>
      </c>
      <c r="B1293" s="167" t="s">
        <v>1753</v>
      </c>
      <c r="C1293" s="168">
        <v>3.61</v>
      </c>
      <c r="D1293" s="169">
        <v>0.5202</v>
      </c>
      <c r="E1293" s="170">
        <v>0.76900000000000002</v>
      </c>
      <c r="F1293" s="171">
        <v>1</v>
      </c>
      <c r="G1293" s="172">
        <f t="shared" si="19"/>
        <v>0.76900000000000002</v>
      </c>
      <c r="H1293" s="173">
        <f>G1293*'2-Calculator'!$G$23</f>
        <v>4171.8249999999998</v>
      </c>
      <c r="I1293" s="174" t="s">
        <v>13</v>
      </c>
      <c r="J1293" s="174" t="s">
        <v>12</v>
      </c>
      <c r="K1293" s="175" t="s">
        <v>152</v>
      </c>
      <c r="L1293" s="176" t="s">
        <v>159</v>
      </c>
      <c r="M1293" s="258"/>
      <c r="O1293" s="177"/>
      <c r="P1293" s="165"/>
    </row>
    <row r="1294" spans="1:16">
      <c r="A1294" s="166" t="s">
        <v>1755</v>
      </c>
      <c r="B1294" s="167" t="s">
        <v>1753</v>
      </c>
      <c r="C1294" s="168">
        <v>4.74</v>
      </c>
      <c r="D1294" s="169">
        <v>0.69930000000000003</v>
      </c>
      <c r="E1294" s="170">
        <v>1.0337000000000001</v>
      </c>
      <c r="F1294" s="171">
        <v>1</v>
      </c>
      <c r="G1294" s="172">
        <f t="shared" si="19"/>
        <v>1.0337000000000001</v>
      </c>
      <c r="H1294" s="173">
        <f>G1294*'2-Calculator'!$G$23</f>
        <v>5607.8225000000002</v>
      </c>
      <c r="I1294" s="174" t="s">
        <v>13</v>
      </c>
      <c r="J1294" s="174" t="s">
        <v>12</v>
      </c>
      <c r="K1294" s="175" t="s">
        <v>152</v>
      </c>
      <c r="L1294" s="176" t="s">
        <v>159</v>
      </c>
      <c r="M1294" s="258"/>
      <c r="O1294" s="177"/>
      <c r="P1294" s="165"/>
    </row>
    <row r="1295" spans="1:16">
      <c r="A1295" s="178" t="s">
        <v>1756</v>
      </c>
      <c r="B1295" s="179" t="s">
        <v>1753</v>
      </c>
      <c r="C1295" s="180">
        <v>6.5</v>
      </c>
      <c r="D1295" s="181">
        <v>0.90739999999999998</v>
      </c>
      <c r="E1295" s="182">
        <v>1.3413999999999999</v>
      </c>
      <c r="F1295" s="183">
        <v>1</v>
      </c>
      <c r="G1295" s="182">
        <f t="shared" si="19"/>
        <v>1.3413999999999999</v>
      </c>
      <c r="H1295" s="184">
        <f>G1295*'2-Calculator'!$G$23</f>
        <v>7277.0949999999993</v>
      </c>
      <c r="I1295" s="185" t="s">
        <v>13</v>
      </c>
      <c r="J1295" s="185" t="s">
        <v>12</v>
      </c>
      <c r="K1295" s="186" t="s">
        <v>152</v>
      </c>
      <c r="L1295" s="187" t="s">
        <v>159</v>
      </c>
      <c r="M1295" s="258"/>
      <c r="O1295" s="177"/>
      <c r="P1295" s="165"/>
    </row>
    <row r="1296" spans="1:16">
      <c r="A1296" s="188" t="s">
        <v>1757</v>
      </c>
      <c r="B1296" s="189" t="s">
        <v>1758</v>
      </c>
      <c r="C1296" s="190">
        <v>6.42</v>
      </c>
      <c r="D1296" s="191">
        <v>1.8021</v>
      </c>
      <c r="E1296" s="192">
        <v>2.6638999999999999</v>
      </c>
      <c r="F1296" s="193">
        <v>1</v>
      </c>
      <c r="G1296" s="172">
        <f t="shared" si="19"/>
        <v>2.6638999999999999</v>
      </c>
      <c r="H1296" s="173">
        <f>G1296*'2-Calculator'!$G$23</f>
        <v>14451.657499999999</v>
      </c>
      <c r="I1296" s="194" t="s">
        <v>13</v>
      </c>
      <c r="J1296" s="194" t="s">
        <v>12</v>
      </c>
      <c r="K1296" s="195" t="s">
        <v>152</v>
      </c>
      <c r="L1296" s="196" t="s">
        <v>159</v>
      </c>
      <c r="M1296" s="258"/>
      <c r="O1296" s="177"/>
      <c r="P1296" s="165"/>
    </row>
    <row r="1297" spans="1:16">
      <c r="A1297" s="166" t="s">
        <v>1759</v>
      </c>
      <c r="B1297" s="167" t="s">
        <v>1758</v>
      </c>
      <c r="C1297" s="168">
        <v>7.13</v>
      </c>
      <c r="D1297" s="169">
        <v>2.1073</v>
      </c>
      <c r="E1297" s="170">
        <v>3.1151</v>
      </c>
      <c r="F1297" s="171">
        <v>1</v>
      </c>
      <c r="G1297" s="172">
        <f t="shared" si="19"/>
        <v>3.1151</v>
      </c>
      <c r="H1297" s="173">
        <f>G1297*'2-Calculator'!$G$23</f>
        <v>16899.4175</v>
      </c>
      <c r="I1297" s="174" t="s">
        <v>13</v>
      </c>
      <c r="J1297" s="174" t="s">
        <v>12</v>
      </c>
      <c r="K1297" s="175" t="s">
        <v>152</v>
      </c>
      <c r="L1297" s="176" t="s">
        <v>159</v>
      </c>
      <c r="M1297" s="258"/>
      <c r="O1297" s="177"/>
      <c r="P1297" s="165"/>
    </row>
    <row r="1298" spans="1:16">
      <c r="A1298" s="166" t="s">
        <v>1760</v>
      </c>
      <c r="B1298" s="167" t="s">
        <v>1758</v>
      </c>
      <c r="C1298" s="168">
        <v>9.6199999999999992</v>
      </c>
      <c r="D1298" s="169">
        <v>2.8959999999999999</v>
      </c>
      <c r="E1298" s="170">
        <v>4.2809999999999997</v>
      </c>
      <c r="F1298" s="171">
        <v>1</v>
      </c>
      <c r="G1298" s="172">
        <f t="shared" si="19"/>
        <v>4.2809999999999997</v>
      </c>
      <c r="H1298" s="173">
        <f>G1298*'2-Calculator'!$G$23</f>
        <v>23224.424999999999</v>
      </c>
      <c r="I1298" s="174" t="s">
        <v>13</v>
      </c>
      <c r="J1298" s="174" t="s">
        <v>12</v>
      </c>
      <c r="K1298" s="175" t="s">
        <v>152</v>
      </c>
      <c r="L1298" s="176" t="s">
        <v>159</v>
      </c>
      <c r="M1298" s="258"/>
      <c r="O1298" s="177"/>
      <c r="P1298" s="165"/>
    </row>
    <row r="1299" spans="1:16">
      <c r="A1299" s="178" t="s">
        <v>1761</v>
      </c>
      <c r="B1299" s="179" t="s">
        <v>1758</v>
      </c>
      <c r="C1299" s="180">
        <v>17.649999999999999</v>
      </c>
      <c r="D1299" s="181">
        <v>5.2267999999999999</v>
      </c>
      <c r="E1299" s="182">
        <v>7.7264999999999997</v>
      </c>
      <c r="F1299" s="183">
        <v>1</v>
      </c>
      <c r="G1299" s="182">
        <f t="shared" si="19"/>
        <v>7.7264999999999997</v>
      </c>
      <c r="H1299" s="184">
        <f>G1299*'2-Calculator'!$G$23</f>
        <v>41916.262499999997</v>
      </c>
      <c r="I1299" s="185" t="s">
        <v>13</v>
      </c>
      <c r="J1299" s="185" t="s">
        <v>12</v>
      </c>
      <c r="K1299" s="186" t="s">
        <v>152</v>
      </c>
      <c r="L1299" s="187" t="s">
        <v>159</v>
      </c>
      <c r="M1299" s="258"/>
      <c r="O1299" s="177"/>
      <c r="P1299" s="165"/>
    </row>
    <row r="1300" spans="1:16">
      <c r="A1300" s="188" t="s">
        <v>1762</v>
      </c>
      <c r="B1300" s="189" t="s">
        <v>1763</v>
      </c>
      <c r="C1300" s="190">
        <v>4.08</v>
      </c>
      <c r="D1300" s="191">
        <v>1.2349000000000001</v>
      </c>
      <c r="E1300" s="192">
        <v>1.8254999999999999</v>
      </c>
      <c r="F1300" s="193">
        <v>1</v>
      </c>
      <c r="G1300" s="172">
        <f t="shared" si="19"/>
        <v>1.8254999999999999</v>
      </c>
      <c r="H1300" s="173">
        <f>G1300*'2-Calculator'!$G$23</f>
        <v>9903.3374999999996</v>
      </c>
      <c r="I1300" s="194" t="s">
        <v>13</v>
      </c>
      <c r="J1300" s="194" t="s">
        <v>12</v>
      </c>
      <c r="K1300" s="195" t="s">
        <v>152</v>
      </c>
      <c r="L1300" s="196" t="s">
        <v>159</v>
      </c>
      <c r="M1300" s="258"/>
      <c r="O1300" s="177"/>
      <c r="P1300" s="165"/>
    </row>
    <row r="1301" spans="1:16">
      <c r="A1301" s="166" t="s">
        <v>1764</v>
      </c>
      <c r="B1301" s="167" t="s">
        <v>1763</v>
      </c>
      <c r="C1301" s="168">
        <v>5.36</v>
      </c>
      <c r="D1301" s="169">
        <v>1.6446000000000001</v>
      </c>
      <c r="E1301" s="170">
        <v>2.4310999999999998</v>
      </c>
      <c r="F1301" s="171">
        <v>1</v>
      </c>
      <c r="G1301" s="172">
        <f t="shared" ref="G1301:G1308" si="20">ROUND(E1301*F1301,4)</f>
        <v>2.4310999999999998</v>
      </c>
      <c r="H1301" s="173">
        <f>G1301*'2-Calculator'!$G$23</f>
        <v>13188.717499999999</v>
      </c>
      <c r="I1301" s="174" t="s">
        <v>13</v>
      </c>
      <c r="J1301" s="174" t="s">
        <v>12</v>
      </c>
      <c r="K1301" s="175" t="s">
        <v>152</v>
      </c>
      <c r="L1301" s="176" t="s">
        <v>159</v>
      </c>
      <c r="M1301" s="258"/>
      <c r="O1301" s="177"/>
      <c r="P1301" s="165"/>
    </row>
    <row r="1302" spans="1:16">
      <c r="A1302" s="166" t="s">
        <v>1765</v>
      </c>
      <c r="B1302" s="167" t="s">
        <v>1763</v>
      </c>
      <c r="C1302" s="168">
        <v>8.1199999999999992</v>
      </c>
      <c r="D1302" s="169">
        <v>2.2004999999999999</v>
      </c>
      <c r="E1302" s="170">
        <v>3.2528999999999999</v>
      </c>
      <c r="F1302" s="171">
        <v>1</v>
      </c>
      <c r="G1302" s="172">
        <f t="shared" si="20"/>
        <v>3.2528999999999999</v>
      </c>
      <c r="H1302" s="173">
        <f>G1302*'2-Calculator'!$G$23</f>
        <v>17646.982499999998</v>
      </c>
      <c r="I1302" s="174" t="s">
        <v>13</v>
      </c>
      <c r="J1302" s="174" t="s">
        <v>12</v>
      </c>
      <c r="K1302" s="175" t="s">
        <v>152</v>
      </c>
      <c r="L1302" s="176" t="s">
        <v>159</v>
      </c>
      <c r="M1302" s="258"/>
      <c r="O1302" s="177"/>
      <c r="P1302" s="165"/>
    </row>
    <row r="1303" spans="1:16">
      <c r="A1303" s="178" t="s">
        <v>1766</v>
      </c>
      <c r="B1303" s="179" t="s">
        <v>1763</v>
      </c>
      <c r="C1303" s="180">
        <v>15.75</v>
      </c>
      <c r="D1303" s="181">
        <v>4.7126000000000001</v>
      </c>
      <c r="E1303" s="182">
        <v>6.9664000000000001</v>
      </c>
      <c r="F1303" s="183">
        <v>1</v>
      </c>
      <c r="G1303" s="182">
        <f t="shared" si="20"/>
        <v>6.9664000000000001</v>
      </c>
      <c r="H1303" s="184">
        <f>G1303*'2-Calculator'!$G$23</f>
        <v>37792.720000000001</v>
      </c>
      <c r="I1303" s="185" t="s">
        <v>13</v>
      </c>
      <c r="J1303" s="185" t="s">
        <v>12</v>
      </c>
      <c r="K1303" s="186" t="s">
        <v>152</v>
      </c>
      <c r="L1303" s="187" t="s">
        <v>159</v>
      </c>
      <c r="M1303" s="258"/>
      <c r="O1303" s="177"/>
      <c r="P1303" s="165"/>
    </row>
    <row r="1304" spans="1:16">
      <c r="A1304" s="188" t="s">
        <v>1767</v>
      </c>
      <c r="B1304" s="189" t="s">
        <v>1768</v>
      </c>
      <c r="C1304" s="190">
        <v>4.5</v>
      </c>
      <c r="D1304" s="191">
        <v>1.3588</v>
      </c>
      <c r="E1304" s="192">
        <v>2.0085999999999999</v>
      </c>
      <c r="F1304" s="193">
        <v>1</v>
      </c>
      <c r="G1304" s="172">
        <f t="shared" si="20"/>
        <v>2.0085999999999999</v>
      </c>
      <c r="H1304" s="173">
        <f>G1304*'2-Calculator'!$G$23</f>
        <v>10896.654999999999</v>
      </c>
      <c r="I1304" s="194" t="s">
        <v>13</v>
      </c>
      <c r="J1304" s="194" t="s">
        <v>12</v>
      </c>
      <c r="K1304" s="195" t="s">
        <v>152</v>
      </c>
      <c r="L1304" s="196" t="s">
        <v>159</v>
      </c>
      <c r="M1304" s="258"/>
      <c r="O1304" s="177"/>
      <c r="P1304" s="165"/>
    </row>
    <row r="1305" spans="1:16">
      <c r="A1305" s="166" t="s">
        <v>1769</v>
      </c>
      <c r="B1305" s="167" t="s">
        <v>1768</v>
      </c>
      <c r="C1305" s="168">
        <v>4.96</v>
      </c>
      <c r="D1305" s="169">
        <v>1.5011000000000001</v>
      </c>
      <c r="E1305" s="170">
        <v>2.2189999999999999</v>
      </c>
      <c r="F1305" s="171">
        <v>1</v>
      </c>
      <c r="G1305" s="172">
        <f t="shared" si="20"/>
        <v>2.2189999999999999</v>
      </c>
      <c r="H1305" s="173">
        <f>G1305*'2-Calculator'!$G$23</f>
        <v>12038.074999999999</v>
      </c>
      <c r="I1305" s="174" t="s">
        <v>13</v>
      </c>
      <c r="J1305" s="174" t="s">
        <v>12</v>
      </c>
      <c r="K1305" s="175" t="s">
        <v>152</v>
      </c>
      <c r="L1305" s="176" t="s">
        <v>159</v>
      </c>
      <c r="M1305" s="258"/>
      <c r="O1305" s="177"/>
      <c r="P1305" s="165"/>
    </row>
    <row r="1306" spans="1:16">
      <c r="A1306" s="166" t="s">
        <v>1770</v>
      </c>
      <c r="B1306" s="167" t="s">
        <v>1768</v>
      </c>
      <c r="C1306" s="168">
        <v>7.73</v>
      </c>
      <c r="D1306" s="169">
        <v>2.2917999999999998</v>
      </c>
      <c r="E1306" s="170">
        <v>3.3877999999999999</v>
      </c>
      <c r="F1306" s="171">
        <v>1</v>
      </c>
      <c r="G1306" s="172">
        <f t="shared" si="20"/>
        <v>3.3877999999999999</v>
      </c>
      <c r="H1306" s="173">
        <f>G1306*'2-Calculator'!$G$23</f>
        <v>18378.814999999999</v>
      </c>
      <c r="I1306" s="174" t="s">
        <v>13</v>
      </c>
      <c r="J1306" s="174" t="s">
        <v>12</v>
      </c>
      <c r="K1306" s="175" t="s">
        <v>152</v>
      </c>
      <c r="L1306" s="176" t="s">
        <v>159</v>
      </c>
      <c r="M1306" s="258"/>
      <c r="O1306" s="177"/>
      <c r="P1306" s="165"/>
    </row>
    <row r="1307" spans="1:16">
      <c r="A1307" s="178" t="s">
        <v>1771</v>
      </c>
      <c r="B1307" s="179" t="s">
        <v>1768</v>
      </c>
      <c r="C1307" s="180">
        <v>14.33</v>
      </c>
      <c r="D1307" s="181">
        <v>4.3841999999999999</v>
      </c>
      <c r="E1307" s="182">
        <v>6.4809000000000001</v>
      </c>
      <c r="F1307" s="183">
        <v>1</v>
      </c>
      <c r="G1307" s="182">
        <f t="shared" si="20"/>
        <v>6.4809000000000001</v>
      </c>
      <c r="H1307" s="184">
        <f>G1307*'2-Calculator'!$G$23</f>
        <v>35158.8825</v>
      </c>
      <c r="I1307" s="185" t="s">
        <v>13</v>
      </c>
      <c r="J1307" s="185" t="s">
        <v>12</v>
      </c>
      <c r="K1307" s="186" t="s">
        <v>152</v>
      </c>
      <c r="L1307" s="187" t="s">
        <v>159</v>
      </c>
      <c r="M1307" s="258"/>
      <c r="O1307" s="177"/>
      <c r="P1307" s="165"/>
    </row>
    <row r="1308" spans="1:16">
      <c r="A1308" s="188" t="s">
        <v>1772</v>
      </c>
      <c r="B1308" s="189" t="s">
        <v>1773</v>
      </c>
      <c r="C1308" s="190">
        <v>2.66</v>
      </c>
      <c r="D1308" s="191">
        <v>0.56710000000000005</v>
      </c>
      <c r="E1308" s="192">
        <v>0.83830000000000005</v>
      </c>
      <c r="F1308" s="193">
        <v>1</v>
      </c>
      <c r="G1308" s="172">
        <f t="shared" si="20"/>
        <v>0.83830000000000005</v>
      </c>
      <c r="H1308" s="173">
        <f>G1308*'2-Calculator'!$G$23</f>
        <v>4547.7775000000001</v>
      </c>
      <c r="I1308" s="194" t="s">
        <v>13</v>
      </c>
      <c r="J1308" s="194" t="s">
        <v>12</v>
      </c>
      <c r="K1308" s="195" t="s">
        <v>152</v>
      </c>
      <c r="L1308" s="196" t="s">
        <v>159</v>
      </c>
      <c r="M1308" s="258"/>
      <c r="O1308" s="177"/>
      <c r="P1308" s="165"/>
    </row>
    <row r="1309" spans="1:16">
      <c r="A1309" s="166" t="s">
        <v>1774</v>
      </c>
      <c r="B1309" s="167" t="s">
        <v>1773</v>
      </c>
      <c r="C1309" s="168">
        <v>3.48</v>
      </c>
      <c r="D1309" s="169">
        <v>0.65969999999999995</v>
      </c>
      <c r="E1309" s="170">
        <v>0.97519999999999996</v>
      </c>
      <c r="F1309" s="171">
        <v>1</v>
      </c>
      <c r="G1309" s="172">
        <f t="shared" ref="G1309:G1325" si="21">E1309*F1309</f>
        <v>0.97519999999999996</v>
      </c>
      <c r="H1309" s="173">
        <f>G1309*'2-Calculator'!$G$23</f>
        <v>5290.46</v>
      </c>
      <c r="I1309" s="174" t="s">
        <v>13</v>
      </c>
      <c r="J1309" s="174" t="s">
        <v>12</v>
      </c>
      <c r="K1309" s="175" t="s">
        <v>152</v>
      </c>
      <c r="L1309" s="176" t="s">
        <v>159</v>
      </c>
      <c r="M1309" s="258"/>
      <c r="O1309" s="177"/>
      <c r="P1309" s="165"/>
    </row>
    <row r="1310" spans="1:16">
      <c r="A1310" s="166" t="s">
        <v>1775</v>
      </c>
      <c r="B1310" s="167" t="s">
        <v>1773</v>
      </c>
      <c r="C1310" s="168">
        <v>5.54</v>
      </c>
      <c r="D1310" s="169">
        <v>1.0098</v>
      </c>
      <c r="E1310" s="170">
        <v>1.4926999999999999</v>
      </c>
      <c r="F1310" s="171">
        <v>1</v>
      </c>
      <c r="G1310" s="172">
        <f t="shared" si="21"/>
        <v>1.4926999999999999</v>
      </c>
      <c r="H1310" s="173">
        <f>G1310*'2-Calculator'!$G$23</f>
        <v>8097.8974999999991</v>
      </c>
      <c r="I1310" s="174" t="s">
        <v>13</v>
      </c>
      <c r="J1310" s="174" t="s">
        <v>12</v>
      </c>
      <c r="K1310" s="175" t="s">
        <v>152</v>
      </c>
      <c r="L1310" s="176" t="s">
        <v>159</v>
      </c>
      <c r="M1310" s="258"/>
      <c r="O1310" s="177"/>
      <c r="P1310" s="165"/>
    </row>
    <row r="1311" spans="1:16">
      <c r="A1311" s="178" t="s">
        <v>1776</v>
      </c>
      <c r="B1311" s="179" t="s">
        <v>1773</v>
      </c>
      <c r="C1311" s="180">
        <v>9.91</v>
      </c>
      <c r="D1311" s="181">
        <v>2.1349999999999998</v>
      </c>
      <c r="E1311" s="182">
        <v>3.1560000000000001</v>
      </c>
      <c r="F1311" s="183">
        <v>1</v>
      </c>
      <c r="G1311" s="182">
        <f t="shared" si="21"/>
        <v>3.1560000000000001</v>
      </c>
      <c r="H1311" s="184">
        <f>G1311*'2-Calculator'!$G$23</f>
        <v>17121.3</v>
      </c>
      <c r="I1311" s="185" t="s">
        <v>13</v>
      </c>
      <c r="J1311" s="185" t="s">
        <v>12</v>
      </c>
      <c r="K1311" s="186" t="s">
        <v>152</v>
      </c>
      <c r="L1311" s="187" t="s">
        <v>159</v>
      </c>
      <c r="M1311" s="258"/>
      <c r="O1311" s="177"/>
      <c r="P1311" s="165"/>
    </row>
    <row r="1312" spans="1:16">
      <c r="A1312" s="188" t="s">
        <v>1777</v>
      </c>
      <c r="B1312" s="189" t="s">
        <v>1778</v>
      </c>
      <c r="C1312" s="190">
        <v>2.99</v>
      </c>
      <c r="D1312" s="191">
        <v>1.1316999999999999</v>
      </c>
      <c r="E1312" s="192">
        <v>1.6729000000000001</v>
      </c>
      <c r="F1312" s="193">
        <v>1</v>
      </c>
      <c r="G1312" s="172">
        <f t="shared" si="21"/>
        <v>1.6729000000000001</v>
      </c>
      <c r="H1312" s="173">
        <f>G1312*'2-Calculator'!$G$23</f>
        <v>9075.4825000000001</v>
      </c>
      <c r="I1312" s="194" t="s">
        <v>13</v>
      </c>
      <c r="J1312" s="194" t="s">
        <v>12</v>
      </c>
      <c r="K1312" s="195" t="s">
        <v>152</v>
      </c>
      <c r="L1312" s="196" t="s">
        <v>159</v>
      </c>
      <c r="M1312" s="258"/>
      <c r="O1312" s="177"/>
      <c r="P1312" s="165"/>
    </row>
    <row r="1313" spans="1:16">
      <c r="A1313" s="166" t="s">
        <v>1779</v>
      </c>
      <c r="B1313" s="167" t="s">
        <v>1778</v>
      </c>
      <c r="C1313" s="168">
        <v>4.72</v>
      </c>
      <c r="D1313" s="169">
        <v>1.3833</v>
      </c>
      <c r="E1313" s="170">
        <v>2.0449000000000002</v>
      </c>
      <c r="F1313" s="171">
        <v>1</v>
      </c>
      <c r="G1313" s="172">
        <f t="shared" si="21"/>
        <v>2.0449000000000002</v>
      </c>
      <c r="H1313" s="173">
        <f>G1313*'2-Calculator'!$G$23</f>
        <v>11093.5825</v>
      </c>
      <c r="I1313" s="174" t="s">
        <v>13</v>
      </c>
      <c r="J1313" s="174" t="s">
        <v>12</v>
      </c>
      <c r="K1313" s="175" t="s">
        <v>152</v>
      </c>
      <c r="L1313" s="176" t="s">
        <v>159</v>
      </c>
      <c r="M1313" s="258"/>
      <c r="P1313" s="165"/>
    </row>
    <row r="1314" spans="1:16">
      <c r="A1314" s="166" t="s">
        <v>1780</v>
      </c>
      <c r="B1314" s="167" t="s">
        <v>1778</v>
      </c>
      <c r="C1314" s="168">
        <v>8.43</v>
      </c>
      <c r="D1314" s="169">
        <v>1.7698</v>
      </c>
      <c r="E1314" s="170">
        <v>2.6162000000000001</v>
      </c>
      <c r="F1314" s="171">
        <v>1</v>
      </c>
      <c r="G1314" s="172">
        <f t="shared" si="21"/>
        <v>2.6162000000000001</v>
      </c>
      <c r="H1314" s="173">
        <f>G1314*'2-Calculator'!$G$23</f>
        <v>14192.885</v>
      </c>
      <c r="I1314" s="174" t="s">
        <v>13</v>
      </c>
      <c r="J1314" s="174" t="s">
        <v>12</v>
      </c>
      <c r="K1314" s="175" t="s">
        <v>152</v>
      </c>
      <c r="L1314" s="176" t="s">
        <v>159</v>
      </c>
      <c r="M1314" s="258"/>
      <c r="P1314" s="165"/>
    </row>
    <row r="1315" spans="1:16">
      <c r="A1315" s="178" t="s">
        <v>1781</v>
      </c>
      <c r="B1315" s="179" t="s">
        <v>1778</v>
      </c>
      <c r="C1315" s="180">
        <v>17.440000000000001</v>
      </c>
      <c r="D1315" s="181">
        <v>3.6345999999999998</v>
      </c>
      <c r="E1315" s="182">
        <v>5.3727999999999998</v>
      </c>
      <c r="F1315" s="183">
        <v>1</v>
      </c>
      <c r="G1315" s="182">
        <f t="shared" si="21"/>
        <v>5.3727999999999998</v>
      </c>
      <c r="H1315" s="184">
        <f>G1315*'2-Calculator'!$G$23</f>
        <v>29147.439999999999</v>
      </c>
      <c r="I1315" s="185" t="s">
        <v>13</v>
      </c>
      <c r="J1315" s="185" t="s">
        <v>12</v>
      </c>
      <c r="K1315" s="186" t="s">
        <v>152</v>
      </c>
      <c r="L1315" s="187" t="s">
        <v>159</v>
      </c>
      <c r="M1315" s="258"/>
      <c r="P1315" s="165"/>
    </row>
    <row r="1316" spans="1:16">
      <c r="A1316" s="188" t="s">
        <v>1782</v>
      </c>
      <c r="B1316" s="189" t="s">
        <v>1783</v>
      </c>
      <c r="C1316" s="190">
        <v>2.89</v>
      </c>
      <c r="D1316" s="191">
        <v>0.86060000000000003</v>
      </c>
      <c r="E1316" s="192">
        <v>1.2722</v>
      </c>
      <c r="F1316" s="193">
        <v>1</v>
      </c>
      <c r="G1316" s="172">
        <f t="shared" si="21"/>
        <v>1.2722</v>
      </c>
      <c r="H1316" s="173">
        <f>G1316*'2-Calculator'!$G$23</f>
        <v>6901.6850000000004</v>
      </c>
      <c r="I1316" s="194" t="s">
        <v>13</v>
      </c>
      <c r="J1316" s="194" t="s">
        <v>12</v>
      </c>
      <c r="K1316" s="195" t="s">
        <v>152</v>
      </c>
      <c r="L1316" s="196" t="s">
        <v>159</v>
      </c>
      <c r="M1316" s="258"/>
      <c r="P1316" s="165"/>
    </row>
    <row r="1317" spans="1:16">
      <c r="A1317" s="166" t="s">
        <v>1784</v>
      </c>
      <c r="B1317" s="167" t="s">
        <v>1783</v>
      </c>
      <c r="C1317" s="168">
        <v>4.5999999999999996</v>
      </c>
      <c r="D1317" s="169">
        <v>1.0901000000000001</v>
      </c>
      <c r="E1317" s="170">
        <v>1.6113999999999999</v>
      </c>
      <c r="F1317" s="171">
        <v>1</v>
      </c>
      <c r="G1317" s="172">
        <f t="shared" si="21"/>
        <v>1.6113999999999999</v>
      </c>
      <c r="H1317" s="173">
        <f>G1317*'2-Calculator'!$G$23</f>
        <v>8741.8449999999993</v>
      </c>
      <c r="I1317" s="174" t="s">
        <v>13</v>
      </c>
      <c r="J1317" s="174" t="s">
        <v>12</v>
      </c>
      <c r="K1317" s="175" t="s">
        <v>152</v>
      </c>
      <c r="L1317" s="176" t="s">
        <v>159</v>
      </c>
      <c r="M1317" s="258"/>
      <c r="P1317" s="165"/>
    </row>
    <row r="1318" spans="1:16">
      <c r="A1318" s="166" t="s">
        <v>1785</v>
      </c>
      <c r="B1318" s="167" t="s">
        <v>1783</v>
      </c>
      <c r="C1318" s="168">
        <v>8.42</v>
      </c>
      <c r="D1318" s="169">
        <v>1.6007</v>
      </c>
      <c r="E1318" s="170">
        <v>2.3662000000000001</v>
      </c>
      <c r="F1318" s="171">
        <v>1</v>
      </c>
      <c r="G1318" s="172">
        <f t="shared" si="21"/>
        <v>2.3662000000000001</v>
      </c>
      <c r="H1318" s="173">
        <f>G1318*'2-Calculator'!$G$23</f>
        <v>12836.635</v>
      </c>
      <c r="I1318" s="174" t="s">
        <v>13</v>
      </c>
      <c r="J1318" s="174" t="s">
        <v>12</v>
      </c>
      <c r="K1318" s="175" t="s">
        <v>152</v>
      </c>
      <c r="L1318" s="176" t="s">
        <v>159</v>
      </c>
      <c r="M1318" s="258"/>
      <c r="P1318" s="165"/>
    </row>
    <row r="1319" spans="1:16">
      <c r="A1319" s="178" t="s">
        <v>1786</v>
      </c>
      <c r="B1319" s="179" t="s">
        <v>1783</v>
      </c>
      <c r="C1319" s="180">
        <v>15.92</v>
      </c>
      <c r="D1319" s="181">
        <v>3.0488</v>
      </c>
      <c r="E1319" s="182">
        <v>4.5068999999999999</v>
      </c>
      <c r="F1319" s="183">
        <v>1</v>
      </c>
      <c r="G1319" s="182">
        <f t="shared" si="21"/>
        <v>4.5068999999999999</v>
      </c>
      <c r="H1319" s="184">
        <f>G1319*'2-Calculator'!$G$23</f>
        <v>24449.932499999999</v>
      </c>
      <c r="I1319" s="185" t="s">
        <v>13</v>
      </c>
      <c r="J1319" s="185" t="s">
        <v>12</v>
      </c>
      <c r="K1319" s="186" t="s">
        <v>152</v>
      </c>
      <c r="L1319" s="187" t="s">
        <v>159</v>
      </c>
      <c r="M1319" s="258"/>
      <c r="P1319" s="165"/>
    </row>
    <row r="1320" spans="1:16">
      <c r="A1320" s="188" t="s">
        <v>1787</v>
      </c>
      <c r="B1320" s="189" t="s">
        <v>1788</v>
      </c>
      <c r="C1320" s="190">
        <v>2.92</v>
      </c>
      <c r="D1320" s="191">
        <v>0.71009999999999995</v>
      </c>
      <c r="E1320" s="192">
        <v>1.0497000000000001</v>
      </c>
      <c r="F1320" s="193">
        <v>1</v>
      </c>
      <c r="G1320" s="172">
        <f t="shared" si="21"/>
        <v>1.0497000000000001</v>
      </c>
      <c r="H1320" s="173">
        <f>G1320*'2-Calculator'!$G$23</f>
        <v>5694.6225000000004</v>
      </c>
      <c r="I1320" s="194" t="s">
        <v>13</v>
      </c>
      <c r="J1320" s="194" t="s">
        <v>12</v>
      </c>
      <c r="K1320" s="195" t="s">
        <v>152</v>
      </c>
      <c r="L1320" s="196" t="s">
        <v>159</v>
      </c>
      <c r="M1320" s="258"/>
      <c r="P1320" s="165"/>
    </row>
    <row r="1321" spans="1:16">
      <c r="A1321" s="166" t="s">
        <v>1789</v>
      </c>
      <c r="B1321" s="167" t="s">
        <v>1788</v>
      </c>
      <c r="C1321" s="168">
        <v>4.4400000000000004</v>
      </c>
      <c r="D1321" s="169">
        <v>0.92279999999999995</v>
      </c>
      <c r="E1321" s="170">
        <v>1.3641000000000001</v>
      </c>
      <c r="F1321" s="171">
        <v>1</v>
      </c>
      <c r="G1321" s="172">
        <f t="shared" si="21"/>
        <v>1.3641000000000001</v>
      </c>
      <c r="H1321" s="173">
        <f>G1321*'2-Calculator'!$G$23</f>
        <v>7400.2425000000003</v>
      </c>
      <c r="I1321" s="174" t="s">
        <v>13</v>
      </c>
      <c r="J1321" s="174" t="s">
        <v>12</v>
      </c>
      <c r="K1321" s="175" t="s">
        <v>152</v>
      </c>
      <c r="L1321" s="176" t="s">
        <v>159</v>
      </c>
      <c r="M1321" s="258"/>
      <c r="P1321" s="165"/>
    </row>
    <row r="1322" spans="1:16">
      <c r="A1322" s="166" t="s">
        <v>1790</v>
      </c>
      <c r="B1322" s="167" t="s">
        <v>1788</v>
      </c>
      <c r="C1322" s="168">
        <v>8.18</v>
      </c>
      <c r="D1322" s="169">
        <v>1.4244000000000001</v>
      </c>
      <c r="E1322" s="170">
        <v>2.1055999999999999</v>
      </c>
      <c r="F1322" s="171">
        <v>1</v>
      </c>
      <c r="G1322" s="172">
        <f t="shared" si="21"/>
        <v>2.1055999999999999</v>
      </c>
      <c r="H1322" s="173">
        <f>G1322*'2-Calculator'!$G$23</f>
        <v>11422.88</v>
      </c>
      <c r="I1322" s="174" t="s">
        <v>13</v>
      </c>
      <c r="J1322" s="174" t="s">
        <v>12</v>
      </c>
      <c r="K1322" s="175" t="s">
        <v>152</v>
      </c>
      <c r="L1322" s="176" t="s">
        <v>159</v>
      </c>
      <c r="M1322" s="258"/>
      <c r="P1322" s="165"/>
    </row>
    <row r="1323" spans="1:16">
      <c r="A1323" s="178" t="s">
        <v>1791</v>
      </c>
      <c r="B1323" s="179" t="s">
        <v>1788</v>
      </c>
      <c r="C1323" s="180">
        <v>16.079999999999998</v>
      </c>
      <c r="D1323" s="181">
        <v>2.6739999999999999</v>
      </c>
      <c r="E1323" s="182">
        <v>3.9527999999999999</v>
      </c>
      <c r="F1323" s="183">
        <v>1</v>
      </c>
      <c r="G1323" s="182">
        <f t="shared" si="21"/>
        <v>3.9527999999999999</v>
      </c>
      <c r="H1323" s="184">
        <f>G1323*'2-Calculator'!$G$23</f>
        <v>21443.94</v>
      </c>
      <c r="I1323" s="185" t="s">
        <v>13</v>
      </c>
      <c r="J1323" s="185" t="s">
        <v>12</v>
      </c>
      <c r="K1323" s="186" t="s">
        <v>152</v>
      </c>
      <c r="L1323" s="187" t="s">
        <v>159</v>
      </c>
      <c r="M1323" s="258"/>
      <c r="P1323" s="165"/>
    </row>
    <row r="1324" spans="1:16">
      <c r="A1324" s="188" t="s">
        <v>1792</v>
      </c>
      <c r="B1324" s="189" t="s">
        <v>1793</v>
      </c>
      <c r="C1324" s="190">
        <v>0</v>
      </c>
      <c r="D1324" s="191">
        <v>0</v>
      </c>
      <c r="E1324" s="192">
        <v>0</v>
      </c>
      <c r="F1324" s="193">
        <v>1</v>
      </c>
      <c r="G1324" s="172">
        <f t="shared" si="21"/>
        <v>0</v>
      </c>
      <c r="H1324" s="173">
        <f>G1324*'2-Calculator'!$G$23</f>
        <v>0</v>
      </c>
      <c r="I1324" s="194" t="s">
        <v>13</v>
      </c>
      <c r="J1324" s="194" t="s">
        <v>13</v>
      </c>
      <c r="K1324" s="195" t="s">
        <v>1794</v>
      </c>
      <c r="L1324" s="196" t="s">
        <v>1794</v>
      </c>
      <c r="M1324" s="258"/>
      <c r="P1324" s="165"/>
    </row>
    <row r="1325" spans="1:16">
      <c r="A1325" s="178" t="s">
        <v>1795</v>
      </c>
      <c r="B1325" s="179" t="s">
        <v>1796</v>
      </c>
      <c r="C1325" s="180">
        <v>0</v>
      </c>
      <c r="D1325" s="181">
        <v>0</v>
      </c>
      <c r="E1325" s="182">
        <v>0</v>
      </c>
      <c r="F1325" s="183">
        <v>1</v>
      </c>
      <c r="G1325" s="182">
        <f t="shared" si="21"/>
        <v>0</v>
      </c>
      <c r="H1325" s="184">
        <f>G1325*'2-Calculator'!$G$23</f>
        <v>0</v>
      </c>
      <c r="I1325" s="185" t="s">
        <v>13</v>
      </c>
      <c r="J1325" s="185" t="s">
        <v>13</v>
      </c>
      <c r="K1325" s="186" t="s">
        <v>1794</v>
      </c>
      <c r="L1325" s="187" t="s">
        <v>1794</v>
      </c>
      <c r="M1325" s="258"/>
      <c r="P1325" s="165"/>
    </row>
  </sheetData>
  <sheetProtection algorithmName="SHA-512" hashValue="bMPHbvoofcMI+Tzn6fInXifvWP/OTrYoaAMItKS+iC9WbK8sSfIIgyReDT3chlTjHezfoGH97EVSn+Ab+vRrlQ==" saltValue="YL83o8uRIDO8naLD37y7oQ==" spinCount="100000" sheet="1" objects="1" scenarios="1" autoFilter="0"/>
  <autoFilter ref="A19:L1325" xr:uid="{9E10F57F-83DB-4B75-9C07-6AF40A4918D7}"/>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A279-31DC-4CFC-B7F3-894E38E27402}">
  <dimension ref="A1:P74"/>
  <sheetViews>
    <sheetView tabSelected="1" zoomScale="85" zoomScaleNormal="85" workbookViewId="0">
      <selection activeCell="E7" sqref="E7"/>
    </sheetView>
  </sheetViews>
  <sheetFormatPr defaultColWidth="9.140625" defaultRowHeight="12.75"/>
  <cols>
    <col min="1" max="1" width="50.5703125" style="207" customWidth="1"/>
    <col min="2" max="2" width="16" style="207" customWidth="1"/>
    <col min="3" max="3" width="9.140625" style="207"/>
    <col min="4" max="4" width="2.5703125" style="207" customWidth="1"/>
    <col min="5" max="5" width="31.5703125" style="207" customWidth="1"/>
    <col min="6" max="6" width="13.85546875" style="240" customWidth="1"/>
    <col min="7" max="7" width="3.7109375" style="240" customWidth="1"/>
    <col min="8" max="8" width="16.42578125" style="240" customWidth="1"/>
    <col min="9" max="9" width="2.85546875" style="240" customWidth="1"/>
    <col min="10" max="10" width="8.42578125" style="207" customWidth="1"/>
    <col min="11" max="11" width="2.85546875" style="207" customWidth="1"/>
    <col min="12" max="12" width="37.140625" style="207" bestFit="1" customWidth="1"/>
    <col min="13" max="13" width="14.7109375" style="207" bestFit="1" customWidth="1"/>
    <col min="14" max="14" width="16.5703125" style="207" bestFit="1" customWidth="1"/>
    <col min="15" max="15" width="14.28515625" style="207" bestFit="1" customWidth="1"/>
    <col min="16" max="16384" width="9.140625" style="207"/>
  </cols>
  <sheetData>
    <row r="1" spans="1:16" s="205" customFormat="1" ht="13.5" thickBot="1">
      <c r="A1" s="1"/>
      <c r="B1" s="1"/>
      <c r="C1" s="1"/>
      <c r="D1" s="1"/>
      <c r="E1" s="1"/>
      <c r="F1" s="1"/>
      <c r="G1" s="1"/>
      <c r="H1" s="1"/>
      <c r="I1" s="1"/>
      <c r="J1" s="1"/>
      <c r="K1" s="1"/>
      <c r="L1" s="1"/>
      <c r="M1" s="1"/>
      <c r="N1" s="1"/>
    </row>
    <row r="2" spans="1:16">
      <c r="A2" s="206" t="s">
        <v>1797</v>
      </c>
      <c r="B2" s="206"/>
      <c r="C2" s="206"/>
      <c r="D2" s="206"/>
      <c r="E2" s="206"/>
      <c r="F2" s="206"/>
      <c r="G2" s="206"/>
      <c r="H2" s="206"/>
      <c r="I2" s="206"/>
      <c r="J2" s="206"/>
      <c r="K2" s="206"/>
      <c r="L2" s="206"/>
      <c r="M2" s="206"/>
      <c r="N2" s="206"/>
    </row>
    <row r="3" spans="1:16">
      <c r="A3" s="208" t="s">
        <v>1934</v>
      </c>
      <c r="B3" s="209"/>
      <c r="C3" s="209"/>
      <c r="D3" s="209"/>
      <c r="E3" s="209"/>
      <c r="F3" s="209"/>
      <c r="G3" s="209"/>
      <c r="H3" s="209"/>
      <c r="I3" s="209"/>
      <c r="J3" s="209"/>
      <c r="K3" s="209"/>
      <c r="L3" s="209"/>
      <c r="M3" s="209"/>
      <c r="N3" s="209"/>
    </row>
    <row r="4" spans="1:16">
      <c r="A4" s="269" t="s">
        <v>127</v>
      </c>
      <c r="B4" s="269"/>
      <c r="C4" s="269"/>
      <c r="D4" s="269"/>
      <c r="E4" s="270"/>
      <c r="F4" s="271"/>
      <c r="G4" s="271"/>
      <c r="H4" s="271"/>
      <c r="I4" s="271"/>
      <c r="J4" s="271"/>
      <c r="K4" s="269"/>
      <c r="L4" s="269"/>
      <c r="M4" s="269"/>
      <c r="N4" s="269"/>
    </row>
    <row r="5" spans="1:16" ht="114.75">
      <c r="A5" s="146" t="s">
        <v>1798</v>
      </c>
      <c r="B5" s="272"/>
      <c r="C5" s="272"/>
      <c r="D5" s="272"/>
      <c r="E5" s="272"/>
      <c r="F5" s="272"/>
      <c r="G5" s="273"/>
      <c r="H5" s="273"/>
      <c r="I5" s="273"/>
      <c r="J5" s="273"/>
      <c r="K5" s="272"/>
      <c r="L5" s="272"/>
      <c r="M5" s="272"/>
      <c r="N5" s="272"/>
    </row>
    <row r="6" spans="1:16" ht="8.25" customHeight="1">
      <c r="A6" s="272"/>
      <c r="B6" s="272"/>
      <c r="C6" s="272"/>
      <c r="D6" s="272"/>
      <c r="E6" s="271"/>
      <c r="F6" s="274"/>
      <c r="G6" s="274"/>
      <c r="H6" s="274"/>
      <c r="I6" s="274"/>
      <c r="J6" s="271"/>
      <c r="K6" s="272"/>
      <c r="L6" s="272"/>
      <c r="M6" s="272"/>
      <c r="N6" s="272"/>
    </row>
    <row r="7" spans="1:16" ht="114.75">
      <c r="A7" s="146" t="s">
        <v>1931</v>
      </c>
      <c r="B7" s="272"/>
      <c r="C7" s="272"/>
      <c r="D7" s="272"/>
      <c r="E7" s="272"/>
      <c r="F7" s="273"/>
      <c r="G7" s="273"/>
      <c r="H7" s="273"/>
      <c r="I7" s="273"/>
      <c r="J7" s="273"/>
      <c r="K7" s="272"/>
      <c r="L7" s="272"/>
      <c r="M7" s="272"/>
      <c r="N7" s="272"/>
    </row>
    <row r="8" spans="1:16">
      <c r="A8" s="272"/>
      <c r="B8" s="272"/>
      <c r="C8" s="272"/>
      <c r="D8" s="272"/>
      <c r="E8" s="271"/>
      <c r="F8" s="274"/>
      <c r="G8" s="274"/>
      <c r="H8" s="274"/>
      <c r="I8" s="274"/>
      <c r="J8" s="271"/>
      <c r="K8" s="272"/>
      <c r="L8" s="272"/>
      <c r="M8" s="272"/>
      <c r="N8" s="272"/>
    </row>
    <row r="9" spans="1:16" ht="36.75" customHeight="1">
      <c r="A9" s="275" t="s">
        <v>1914</v>
      </c>
      <c r="B9" s="276"/>
      <c r="C9" s="276"/>
      <c r="D9" s="276"/>
      <c r="E9" s="277"/>
      <c r="F9" s="278"/>
      <c r="G9" s="278"/>
      <c r="H9" s="278"/>
      <c r="I9" s="278"/>
      <c r="J9" s="278"/>
      <c r="K9" s="276"/>
      <c r="L9" s="276"/>
      <c r="M9" s="276"/>
      <c r="N9" s="276"/>
    </row>
    <row r="10" spans="1:16">
      <c r="A10" s="210"/>
      <c r="B10" s="210"/>
      <c r="C10" s="246"/>
      <c r="D10" s="210"/>
      <c r="E10" s="210"/>
      <c r="F10" s="210"/>
      <c r="G10" s="210"/>
      <c r="H10" s="210"/>
      <c r="I10" s="210"/>
      <c r="J10" s="210"/>
      <c r="K10" s="210"/>
      <c r="L10" s="210"/>
      <c r="M10" s="210"/>
      <c r="N10" s="246"/>
    </row>
    <row r="11" spans="1:16" s="212" customFormat="1" ht="12.75" customHeight="1">
      <c r="A11" s="211" t="s">
        <v>1799</v>
      </c>
      <c r="B11" s="211"/>
      <c r="C11" s="211"/>
      <c r="E11" s="213" t="s">
        <v>1800</v>
      </c>
      <c r="F11" s="213"/>
      <c r="G11" s="213"/>
      <c r="H11" s="213"/>
      <c r="I11" s="213"/>
      <c r="J11" s="213"/>
      <c r="K11" s="207"/>
      <c r="L11" s="211" t="s">
        <v>1801</v>
      </c>
      <c r="M11" s="211"/>
      <c r="N11" s="211"/>
    </row>
    <row r="12" spans="1:16">
      <c r="A12" s="214" t="s">
        <v>1802</v>
      </c>
      <c r="B12" s="215" t="s">
        <v>1803</v>
      </c>
      <c r="C12" s="216" t="s">
        <v>1804</v>
      </c>
      <c r="D12" s="248"/>
      <c r="E12" s="214" t="s">
        <v>1805</v>
      </c>
      <c r="F12" s="216" t="s">
        <v>1804</v>
      </c>
      <c r="G12" s="214"/>
      <c r="H12" s="216" t="s">
        <v>1805</v>
      </c>
      <c r="I12" s="214"/>
      <c r="J12" s="216" t="s">
        <v>1804</v>
      </c>
      <c r="L12" s="217" t="s">
        <v>1802</v>
      </c>
      <c r="M12" s="218" t="s">
        <v>1805</v>
      </c>
      <c r="N12" s="219" t="s">
        <v>1804</v>
      </c>
      <c r="O12" s="249" t="s">
        <v>1925</v>
      </c>
    </row>
    <row r="13" spans="1:16">
      <c r="A13" s="207" t="s">
        <v>1806</v>
      </c>
      <c r="B13" s="220" t="s">
        <v>1862</v>
      </c>
      <c r="C13" s="221">
        <v>0.436</v>
      </c>
      <c r="D13" s="222"/>
      <c r="E13" s="223" t="s">
        <v>1913</v>
      </c>
      <c r="F13" s="224">
        <v>0.20799999999999999</v>
      </c>
      <c r="G13" s="225"/>
      <c r="H13" s="223" t="s">
        <v>1807</v>
      </c>
      <c r="I13" s="223"/>
      <c r="J13" s="224">
        <v>0.28599999999999998</v>
      </c>
      <c r="L13" s="51" t="s">
        <v>1902</v>
      </c>
      <c r="M13" s="223" t="s">
        <v>1926</v>
      </c>
      <c r="N13" s="221">
        <v>0.34520000000000001</v>
      </c>
      <c r="O13" s="250">
        <v>224774</v>
      </c>
    </row>
    <row r="14" spans="1:16">
      <c r="A14" s="207" t="s">
        <v>1863</v>
      </c>
      <c r="B14" s="220" t="s">
        <v>1864</v>
      </c>
      <c r="C14" s="227">
        <v>0.35949999999999999</v>
      </c>
      <c r="E14" s="223" t="s">
        <v>1808</v>
      </c>
      <c r="F14" s="224">
        <v>0.251</v>
      </c>
      <c r="G14" s="225"/>
      <c r="H14" s="223" t="s">
        <v>1809</v>
      </c>
      <c r="I14" s="223"/>
      <c r="J14" s="224">
        <v>0.14599999999999999</v>
      </c>
      <c r="L14" s="51" t="s">
        <v>1903</v>
      </c>
      <c r="M14" s="223" t="s">
        <v>1926</v>
      </c>
      <c r="N14" s="221">
        <v>0.33150000000000002</v>
      </c>
      <c r="O14" s="226">
        <v>227783</v>
      </c>
      <c r="P14" s="226">
        <v>508794</v>
      </c>
    </row>
    <row r="15" spans="1:16">
      <c r="A15" s="207" t="s">
        <v>1810</v>
      </c>
      <c r="B15" s="220" t="s">
        <v>1865</v>
      </c>
      <c r="C15" s="227">
        <v>0.50429999999999997</v>
      </c>
      <c r="E15" s="223" t="s">
        <v>1811</v>
      </c>
      <c r="F15" s="224">
        <v>0.20799999999999999</v>
      </c>
      <c r="G15" s="225"/>
      <c r="H15" s="223" t="s">
        <v>1812</v>
      </c>
      <c r="I15" s="223"/>
      <c r="J15" s="224">
        <v>0.33300000000000002</v>
      </c>
      <c r="L15" s="51" t="s">
        <v>1904</v>
      </c>
      <c r="M15" s="223" t="s">
        <v>1927</v>
      </c>
      <c r="N15" s="221">
        <v>0.21299999999999999</v>
      </c>
      <c r="O15" s="226">
        <v>239057</v>
      </c>
      <c r="P15" s="251"/>
    </row>
    <row r="16" spans="1:16">
      <c r="A16" s="207" t="s">
        <v>1866</v>
      </c>
      <c r="B16" s="220" t="s">
        <v>1867</v>
      </c>
      <c r="C16" s="247">
        <v>0.33800000000000002</v>
      </c>
      <c r="E16" s="223" t="s">
        <v>1813</v>
      </c>
      <c r="F16" s="224">
        <v>0.252</v>
      </c>
      <c r="G16" s="225"/>
      <c r="H16" s="223" t="s">
        <v>1814</v>
      </c>
      <c r="I16" s="223"/>
      <c r="J16" s="224">
        <v>0.158</v>
      </c>
      <c r="L16" s="51" t="s">
        <v>1905</v>
      </c>
      <c r="M16" s="223" t="s">
        <v>1926</v>
      </c>
      <c r="N16" s="221">
        <v>0.38469999999999999</v>
      </c>
      <c r="O16" s="226">
        <v>244881</v>
      </c>
    </row>
    <row r="17" spans="1:16">
      <c r="A17" s="207" t="s">
        <v>1819</v>
      </c>
      <c r="B17" s="220" t="s">
        <v>1868</v>
      </c>
      <c r="C17" s="227">
        <v>0.53500000000000003</v>
      </c>
      <c r="D17" s="247"/>
      <c r="E17" s="223" t="s">
        <v>1815</v>
      </c>
      <c r="F17" s="224">
        <v>0.19800000000000001</v>
      </c>
      <c r="G17" s="225"/>
      <c r="H17" s="223" t="s">
        <v>1816</v>
      </c>
      <c r="I17" s="223"/>
      <c r="J17" s="224">
        <v>0.28199999999999997</v>
      </c>
      <c r="L17" s="51" t="s">
        <v>1906</v>
      </c>
      <c r="M17" s="223" t="s">
        <v>1926</v>
      </c>
      <c r="N17" s="221">
        <v>0.49790000000000001</v>
      </c>
      <c r="O17" s="226">
        <v>248807</v>
      </c>
    </row>
    <row r="18" spans="1:16">
      <c r="A18" s="207" t="s">
        <v>1869</v>
      </c>
      <c r="B18" s="220" t="s">
        <v>1870</v>
      </c>
      <c r="C18" s="247">
        <v>0.317</v>
      </c>
      <c r="E18" s="223" t="s">
        <v>1817</v>
      </c>
      <c r="F18" s="224">
        <v>0.20200000000000001</v>
      </c>
      <c r="G18" s="225"/>
      <c r="H18" s="223" t="s">
        <v>1818</v>
      </c>
      <c r="I18" s="223"/>
      <c r="J18" s="224">
        <v>0.28000000000000003</v>
      </c>
      <c r="L18" s="51" t="s">
        <v>1907</v>
      </c>
      <c r="M18" s="223" t="s">
        <v>1928</v>
      </c>
      <c r="N18" s="221">
        <v>0.44040000000000001</v>
      </c>
      <c r="O18" s="226">
        <v>259301</v>
      </c>
    </row>
    <row r="19" spans="1:16">
      <c r="A19" s="207" t="s">
        <v>1871</v>
      </c>
      <c r="B19" s="220" t="s">
        <v>1872</v>
      </c>
      <c r="C19" s="227">
        <v>0.5</v>
      </c>
      <c r="D19" s="247"/>
      <c r="E19" s="223" t="s">
        <v>1820</v>
      </c>
      <c r="F19" s="224">
        <v>0.317</v>
      </c>
      <c r="G19" s="225"/>
      <c r="H19" s="223" t="s">
        <v>1821</v>
      </c>
      <c r="I19" s="223"/>
      <c r="J19" s="224">
        <v>0.27400000000000002</v>
      </c>
      <c r="L19" s="205" t="s">
        <v>1908</v>
      </c>
      <c r="M19" s="223" t="s">
        <v>1926</v>
      </c>
      <c r="N19" s="221">
        <v>0.31780000000000003</v>
      </c>
      <c r="O19" s="226">
        <v>464100</v>
      </c>
    </row>
    <row r="20" spans="1:16">
      <c r="A20" s="207" t="s">
        <v>1873</v>
      </c>
      <c r="B20" s="220" t="s">
        <v>1874</v>
      </c>
      <c r="C20" s="227">
        <v>0.67100000000000004</v>
      </c>
      <c r="E20" s="223" t="s">
        <v>1822</v>
      </c>
      <c r="F20" s="224">
        <v>0.38700000000000001</v>
      </c>
      <c r="G20" s="225"/>
      <c r="H20" s="223" t="s">
        <v>1823</v>
      </c>
      <c r="I20" s="223"/>
      <c r="J20" s="224">
        <v>0.371</v>
      </c>
      <c r="L20" s="51" t="s">
        <v>1909</v>
      </c>
      <c r="M20" s="223" t="s">
        <v>1926</v>
      </c>
      <c r="N20" s="221">
        <v>0.318</v>
      </c>
      <c r="O20" s="226">
        <v>278538</v>
      </c>
    </row>
    <row r="21" spans="1:16">
      <c r="A21" s="207" t="s">
        <v>1875</v>
      </c>
      <c r="B21" s="220" t="s">
        <v>1876</v>
      </c>
      <c r="C21" s="247">
        <v>0.439</v>
      </c>
      <c r="E21" s="223" t="s">
        <v>1824</v>
      </c>
      <c r="F21" s="224">
        <v>0.27200000000000002</v>
      </c>
      <c r="G21" s="225"/>
      <c r="H21" s="223" t="s">
        <v>1825</v>
      </c>
      <c r="I21" s="223"/>
      <c r="J21" s="224">
        <v>0.246</v>
      </c>
      <c r="L21" s="51" t="s">
        <v>1910</v>
      </c>
      <c r="M21" s="223" t="s">
        <v>1929</v>
      </c>
      <c r="N21" s="221">
        <v>0.44119999999999998</v>
      </c>
      <c r="O21" s="226">
        <v>221289</v>
      </c>
      <c r="P21" s="226">
        <v>337649</v>
      </c>
    </row>
    <row r="22" spans="1:16">
      <c r="A22" s="207" t="s">
        <v>1877</v>
      </c>
      <c r="B22" s="220" t="s">
        <v>1878</v>
      </c>
      <c r="C22" s="227">
        <v>0.39</v>
      </c>
      <c r="E22" s="223" t="s">
        <v>1826</v>
      </c>
      <c r="F22" s="224">
        <v>0.16700000000000001</v>
      </c>
      <c r="G22" s="225"/>
      <c r="H22" s="223" t="s">
        <v>1827</v>
      </c>
      <c r="I22" s="223"/>
      <c r="J22" s="224">
        <v>0.22800000000000001</v>
      </c>
      <c r="L22" s="51" t="s">
        <v>1911</v>
      </c>
      <c r="M22" s="223" t="s">
        <v>1929</v>
      </c>
      <c r="N22" s="221">
        <v>0.5474</v>
      </c>
      <c r="O22" s="226">
        <v>136513</v>
      </c>
    </row>
    <row r="23" spans="1:16">
      <c r="A23" s="207" t="s">
        <v>1879</v>
      </c>
      <c r="B23" s="220" t="s">
        <v>1880</v>
      </c>
      <c r="C23" s="247">
        <v>0.42599999999999999</v>
      </c>
      <c r="E23" s="223" t="s">
        <v>1828</v>
      </c>
      <c r="F23" s="224">
        <v>0.245</v>
      </c>
      <c r="G23" s="225"/>
      <c r="H23" s="223" t="s">
        <v>1829</v>
      </c>
      <c r="I23" s="223"/>
      <c r="J23" s="224">
        <v>0.379</v>
      </c>
      <c r="L23" s="252" t="s">
        <v>1912</v>
      </c>
      <c r="M23" s="243" t="s">
        <v>1930</v>
      </c>
      <c r="N23" s="253">
        <v>0.26740000000000003</v>
      </c>
      <c r="O23" s="226">
        <v>221867</v>
      </c>
    </row>
    <row r="24" spans="1:16">
      <c r="A24" s="207" t="s">
        <v>1881</v>
      </c>
      <c r="B24" s="220" t="s">
        <v>1882</v>
      </c>
      <c r="C24" s="227">
        <v>0.59079999999999999</v>
      </c>
      <c r="E24" s="223" t="s">
        <v>1830</v>
      </c>
      <c r="F24" s="224">
        <v>0.36399999999999999</v>
      </c>
      <c r="G24" s="225"/>
      <c r="H24" s="223" t="s">
        <v>1831</v>
      </c>
      <c r="I24" s="223"/>
      <c r="J24" s="224">
        <v>0.217</v>
      </c>
      <c r="L24" s="51"/>
      <c r="M24" s="51"/>
      <c r="N24" s="221"/>
    </row>
    <row r="25" spans="1:16" ht="15">
      <c r="A25" s="207" t="s">
        <v>1883</v>
      </c>
      <c r="B25" s="220" t="s">
        <v>1884</v>
      </c>
      <c r="C25" s="227">
        <v>0.41299999999999998</v>
      </c>
      <c r="D25" s="226" t="s">
        <v>1833</v>
      </c>
      <c r="E25" s="223" t="s">
        <v>1834</v>
      </c>
      <c r="F25" s="224">
        <v>0.312</v>
      </c>
      <c r="G25" s="225"/>
      <c r="H25" s="223" t="s">
        <v>1835</v>
      </c>
      <c r="I25" s="223"/>
      <c r="J25" s="224">
        <v>0.52800000000000002</v>
      </c>
      <c r="O25" s="229"/>
    </row>
    <row r="26" spans="1:16" ht="15">
      <c r="A26" s="207" t="s">
        <v>1885</v>
      </c>
      <c r="B26" s="220" t="s">
        <v>1886</v>
      </c>
      <c r="C26" s="227">
        <v>0.51900000000000002</v>
      </c>
      <c r="E26" s="223" t="s">
        <v>1836</v>
      </c>
      <c r="F26" s="224">
        <v>0.23799999999999999</v>
      </c>
      <c r="G26" s="225"/>
      <c r="H26" s="223" t="s">
        <v>1837</v>
      </c>
      <c r="I26" s="223"/>
      <c r="J26" s="224">
        <v>0.32800000000000001</v>
      </c>
      <c r="O26" s="229"/>
    </row>
    <row r="27" spans="1:16">
      <c r="A27" s="207" t="s">
        <v>1887</v>
      </c>
      <c r="B27" s="220" t="s">
        <v>1888</v>
      </c>
      <c r="C27" s="227">
        <v>0.53759999999999997</v>
      </c>
      <c r="E27" s="223" t="s">
        <v>1839</v>
      </c>
      <c r="F27" s="224">
        <v>0.25700000000000001</v>
      </c>
      <c r="G27" s="225"/>
      <c r="H27" s="223" t="s">
        <v>1840</v>
      </c>
      <c r="I27" s="223"/>
      <c r="J27" s="224">
        <v>0.216</v>
      </c>
    </row>
    <row r="28" spans="1:16">
      <c r="A28" s="207" t="s">
        <v>1889</v>
      </c>
      <c r="B28" s="220" t="s">
        <v>1890</v>
      </c>
      <c r="C28" s="227">
        <v>0.56499999999999995</v>
      </c>
      <c r="E28" s="223" t="s">
        <v>1841</v>
      </c>
      <c r="F28" s="224">
        <v>0.27900000000000003</v>
      </c>
      <c r="G28" s="225"/>
      <c r="H28" s="223" t="s">
        <v>1842</v>
      </c>
      <c r="I28" s="223"/>
      <c r="J28" s="224">
        <v>0.24099999999999999</v>
      </c>
    </row>
    <row r="29" spans="1:16">
      <c r="A29" s="207" t="s">
        <v>1891</v>
      </c>
      <c r="B29" s="220" t="s">
        <v>1892</v>
      </c>
      <c r="C29" s="227">
        <v>0.4274</v>
      </c>
      <c r="E29" s="223" t="s">
        <v>1843</v>
      </c>
      <c r="F29" s="224">
        <v>0.22</v>
      </c>
      <c r="G29" s="225"/>
      <c r="H29" s="223" t="s">
        <v>1844</v>
      </c>
      <c r="I29" s="223"/>
      <c r="J29" s="224">
        <v>0.21099999999999999</v>
      </c>
    </row>
    <row r="30" spans="1:16">
      <c r="A30" s="207" t="s">
        <v>1893</v>
      </c>
      <c r="B30" s="220" t="s">
        <v>1894</v>
      </c>
      <c r="C30" s="227">
        <v>0.622</v>
      </c>
      <c r="E30" s="223" t="s">
        <v>1845</v>
      </c>
      <c r="F30" s="224">
        <v>0.26300000000000001</v>
      </c>
      <c r="G30" s="225"/>
      <c r="H30" s="223" t="s">
        <v>1846</v>
      </c>
      <c r="I30" s="223"/>
      <c r="J30" s="224">
        <v>0.19400000000000001</v>
      </c>
    </row>
    <row r="31" spans="1:16">
      <c r="A31" s="207" t="s">
        <v>1895</v>
      </c>
      <c r="B31" s="220" t="s">
        <v>1896</v>
      </c>
      <c r="C31" s="227">
        <v>0.85</v>
      </c>
      <c r="E31" s="223" t="s">
        <v>1847</v>
      </c>
      <c r="F31" s="224">
        <v>0.24199999999999999</v>
      </c>
      <c r="G31" s="225"/>
      <c r="H31" s="223" t="s">
        <v>1848</v>
      </c>
      <c r="I31" s="223"/>
      <c r="J31" s="224">
        <v>0.315</v>
      </c>
    </row>
    <row r="32" spans="1:16">
      <c r="A32" s="207" t="s">
        <v>1897</v>
      </c>
      <c r="B32" s="220" t="s">
        <v>1898</v>
      </c>
      <c r="C32" s="227">
        <v>0.71130000000000004</v>
      </c>
      <c r="E32" s="223" t="s">
        <v>1849</v>
      </c>
      <c r="F32" s="224">
        <v>0.39100000000000001</v>
      </c>
      <c r="G32" s="230"/>
      <c r="H32" s="223" t="s">
        <v>1850</v>
      </c>
      <c r="I32" s="223"/>
      <c r="J32" s="224">
        <v>0.42599999999999999</v>
      </c>
    </row>
    <row r="33" spans="1:14">
      <c r="A33" s="254" t="s">
        <v>1899</v>
      </c>
      <c r="B33" s="220" t="s">
        <v>1900</v>
      </c>
      <c r="C33" s="227">
        <v>0.44400000000000001</v>
      </c>
      <c r="E33" s="223" t="s">
        <v>1851</v>
      </c>
      <c r="F33" s="224">
        <v>0.72199999999999998</v>
      </c>
      <c r="G33" s="230"/>
      <c r="H33" s="223" t="s">
        <v>1852</v>
      </c>
      <c r="I33" s="223"/>
      <c r="J33" s="224">
        <v>0.27300000000000002</v>
      </c>
    </row>
    <row r="34" spans="1:14">
      <c r="A34" s="244" t="s">
        <v>1939</v>
      </c>
      <c r="B34" s="280">
        <v>669266</v>
      </c>
      <c r="C34" s="245">
        <v>0.55800000000000005</v>
      </c>
      <c r="E34" s="223" t="s">
        <v>1853</v>
      </c>
      <c r="F34" s="224">
        <v>0.46700000000000003</v>
      </c>
      <c r="G34" s="230"/>
      <c r="H34" s="223" t="s">
        <v>1854</v>
      </c>
      <c r="I34" s="223"/>
      <c r="J34" s="224">
        <v>0.28100000000000003</v>
      </c>
    </row>
    <row r="35" spans="1:14">
      <c r="E35" s="223" t="s">
        <v>1855</v>
      </c>
      <c r="F35" s="224">
        <v>0.318</v>
      </c>
      <c r="G35" s="230"/>
      <c r="H35" s="223" t="s">
        <v>1856</v>
      </c>
      <c r="I35" s="223"/>
      <c r="J35" s="224">
        <v>0.32700000000000001</v>
      </c>
    </row>
    <row r="36" spans="1:14">
      <c r="A36" s="228" t="s">
        <v>1832</v>
      </c>
      <c r="B36" s="228"/>
      <c r="C36" s="228"/>
      <c r="E36" s="223" t="s">
        <v>1857</v>
      </c>
      <c r="F36" s="224">
        <v>0.34499999999999997</v>
      </c>
      <c r="G36" s="230"/>
      <c r="H36" s="223" t="s">
        <v>1858</v>
      </c>
      <c r="I36" s="223"/>
      <c r="J36" s="224">
        <v>0.34</v>
      </c>
    </row>
    <row r="37" spans="1:14">
      <c r="A37" s="217" t="s">
        <v>1802</v>
      </c>
      <c r="B37" s="218" t="s">
        <v>1803</v>
      </c>
      <c r="C37" s="219" t="s">
        <v>1804</v>
      </c>
      <c r="E37" s="223" t="s">
        <v>1859</v>
      </c>
      <c r="F37" s="224">
        <v>0.22500000000000001</v>
      </c>
      <c r="G37" s="230"/>
      <c r="H37" s="223" t="s">
        <v>1860</v>
      </c>
      <c r="I37" s="223"/>
      <c r="J37" s="224">
        <v>0.307</v>
      </c>
    </row>
    <row r="38" spans="1:14">
      <c r="A38" s="254" t="s">
        <v>1838</v>
      </c>
      <c r="B38" s="255" t="s">
        <v>1901</v>
      </c>
      <c r="C38" s="227">
        <v>0.52700000000000002</v>
      </c>
      <c r="E38" s="243" t="s">
        <v>1861</v>
      </c>
      <c r="F38" s="224">
        <v>0.26300000000000001</v>
      </c>
      <c r="G38" s="230"/>
      <c r="H38" s="230"/>
      <c r="I38" s="230"/>
      <c r="J38" s="230"/>
    </row>
    <row r="39" spans="1:14">
      <c r="A39" s="256" t="s">
        <v>1938</v>
      </c>
      <c r="B39" s="257">
        <v>498967</v>
      </c>
      <c r="C39" s="245">
        <v>0.315</v>
      </c>
      <c r="F39" s="231"/>
      <c r="G39" s="231"/>
      <c r="H39" s="231"/>
      <c r="I39" s="231"/>
      <c r="J39" s="231"/>
    </row>
    <row r="40" spans="1:14">
      <c r="F40" s="207"/>
      <c r="G40" s="207"/>
      <c r="H40" s="207"/>
      <c r="I40" s="207"/>
    </row>
    <row r="41" spans="1:14">
      <c r="F41" s="207"/>
      <c r="G41" s="207"/>
      <c r="H41" s="207"/>
      <c r="I41" s="207"/>
    </row>
    <row r="42" spans="1:14">
      <c r="A42" s="232"/>
      <c r="B42" s="233"/>
      <c r="C42" s="233"/>
      <c r="F42" s="207"/>
      <c r="G42" s="207"/>
      <c r="H42" s="207"/>
      <c r="I42" s="207"/>
      <c r="N42" s="242">
        <v>43679</v>
      </c>
    </row>
    <row r="43" spans="1:14">
      <c r="F43" s="207"/>
      <c r="G43" s="207"/>
      <c r="H43" s="207"/>
      <c r="I43" s="207"/>
    </row>
    <row r="44" spans="1:14">
      <c r="B44" s="220"/>
      <c r="C44" s="227"/>
      <c r="F44" s="207"/>
      <c r="G44" s="207"/>
      <c r="H44" s="207"/>
      <c r="I44" s="207"/>
    </row>
    <row r="45" spans="1:14">
      <c r="D45" s="236"/>
      <c r="F45" s="207"/>
      <c r="G45" s="207"/>
      <c r="H45" s="207"/>
      <c r="I45" s="207"/>
      <c r="N45" s="234"/>
    </row>
    <row r="46" spans="1:14">
      <c r="M46" s="235"/>
      <c r="N46" s="235"/>
    </row>
    <row r="48" spans="1:14">
      <c r="A48" s="237"/>
      <c r="B48" s="237"/>
      <c r="C48" s="237"/>
      <c r="F48" s="207"/>
      <c r="G48" s="207"/>
      <c r="H48" s="207"/>
      <c r="I48" s="207"/>
    </row>
    <row r="49" spans="1:9">
      <c r="A49" s="238"/>
      <c r="B49" s="238"/>
      <c r="C49" s="238"/>
      <c r="F49" s="207"/>
      <c r="G49" s="207"/>
      <c r="H49" s="207"/>
      <c r="I49" s="207"/>
    </row>
    <row r="50" spans="1:9">
      <c r="A50" s="238"/>
      <c r="B50" s="238"/>
      <c r="C50" s="238"/>
      <c r="F50" s="207"/>
      <c r="G50" s="207"/>
      <c r="H50" s="207"/>
      <c r="I50" s="207"/>
    </row>
    <row r="51" spans="1:9">
      <c r="A51" s="238"/>
      <c r="B51" s="238"/>
      <c r="C51" s="238"/>
      <c r="F51" s="207"/>
      <c r="G51" s="207"/>
      <c r="H51" s="207"/>
      <c r="I51" s="207"/>
    </row>
    <row r="52" spans="1:9">
      <c r="A52" s="238"/>
      <c r="B52" s="238"/>
      <c r="C52" s="238"/>
      <c r="F52" s="207"/>
      <c r="G52" s="207"/>
      <c r="H52" s="207"/>
      <c r="I52" s="207"/>
    </row>
    <row r="53" spans="1:9">
      <c r="A53" s="238"/>
      <c r="B53" s="238"/>
      <c r="C53" s="238"/>
      <c r="F53" s="207"/>
      <c r="G53" s="207"/>
      <c r="H53" s="207"/>
      <c r="I53" s="207"/>
    </row>
    <row r="54" spans="1:9">
      <c r="A54" s="238"/>
      <c r="B54" s="238"/>
      <c r="C54" s="238"/>
      <c r="F54" s="207"/>
      <c r="G54" s="207"/>
      <c r="H54" s="207"/>
      <c r="I54" s="207"/>
    </row>
    <row r="55" spans="1:9">
      <c r="A55" s="238"/>
      <c r="B55" s="238"/>
      <c r="C55" s="238"/>
      <c r="F55" s="207"/>
      <c r="G55" s="207"/>
      <c r="H55" s="207"/>
      <c r="I55" s="207"/>
    </row>
    <row r="56" spans="1:9">
      <c r="A56" s="238"/>
      <c r="B56" s="238"/>
      <c r="C56" s="238"/>
      <c r="F56" s="207"/>
      <c r="G56" s="207"/>
      <c r="H56" s="207"/>
      <c r="I56" s="207"/>
    </row>
    <row r="57" spans="1:9">
      <c r="A57" s="239"/>
      <c r="B57" s="239"/>
      <c r="C57" s="239"/>
      <c r="F57" s="207"/>
      <c r="G57" s="207"/>
      <c r="H57" s="207"/>
      <c r="I57" s="207"/>
    </row>
    <row r="58" spans="1:9">
      <c r="A58" s="239"/>
      <c r="B58" s="239"/>
      <c r="C58" s="239"/>
      <c r="F58" s="207"/>
      <c r="G58" s="207"/>
      <c r="H58" s="207"/>
      <c r="I58" s="207"/>
    </row>
    <row r="59" spans="1:9">
      <c r="F59" s="207"/>
      <c r="G59" s="207"/>
      <c r="H59" s="207"/>
      <c r="I59" s="207"/>
    </row>
    <row r="60" spans="1:9">
      <c r="F60" s="207"/>
      <c r="G60" s="207"/>
      <c r="H60" s="207"/>
      <c r="I60" s="207"/>
    </row>
    <row r="61" spans="1:9">
      <c r="F61" s="207"/>
      <c r="G61" s="207"/>
      <c r="H61" s="207"/>
      <c r="I61" s="207"/>
    </row>
    <row r="62" spans="1:9">
      <c r="F62" s="207"/>
      <c r="G62" s="207"/>
      <c r="H62" s="207"/>
      <c r="I62" s="207"/>
    </row>
    <row r="63" spans="1:9">
      <c r="F63" s="207"/>
      <c r="G63" s="207"/>
      <c r="H63" s="207"/>
      <c r="I63" s="207"/>
    </row>
    <row r="64" spans="1:9">
      <c r="F64" s="207"/>
      <c r="G64" s="207"/>
      <c r="H64" s="207"/>
      <c r="I64" s="207"/>
    </row>
    <row r="65" spans="6:9">
      <c r="F65" s="207"/>
      <c r="G65" s="207"/>
      <c r="H65" s="207"/>
      <c r="I65" s="207"/>
    </row>
    <row r="66" spans="6:9">
      <c r="F66" s="207"/>
      <c r="G66" s="207"/>
      <c r="H66" s="207"/>
      <c r="I66" s="207"/>
    </row>
    <row r="67" spans="6:9">
      <c r="F67" s="207"/>
      <c r="G67" s="207"/>
      <c r="H67" s="207"/>
      <c r="I67" s="207"/>
    </row>
    <row r="68" spans="6:9">
      <c r="F68" s="207"/>
      <c r="G68" s="207"/>
      <c r="H68" s="207"/>
      <c r="I68" s="207"/>
    </row>
    <row r="69" spans="6:9">
      <c r="F69" s="207"/>
      <c r="G69" s="207"/>
      <c r="H69" s="207"/>
      <c r="I69" s="207"/>
    </row>
    <row r="70" spans="6:9">
      <c r="F70" s="207"/>
      <c r="G70" s="207"/>
      <c r="H70" s="207"/>
      <c r="I70" s="207"/>
    </row>
    <row r="71" spans="6:9">
      <c r="F71" s="207"/>
      <c r="G71" s="207"/>
      <c r="H71" s="207"/>
      <c r="I71" s="207"/>
    </row>
    <row r="72" spans="6:9">
      <c r="F72" s="207"/>
      <c r="G72" s="207"/>
      <c r="H72" s="207"/>
      <c r="I72" s="207"/>
    </row>
    <row r="73" spans="6:9">
      <c r="F73" s="207"/>
      <c r="G73" s="207"/>
      <c r="H73" s="207"/>
      <c r="I73" s="207"/>
    </row>
    <row r="74" spans="6:9">
      <c r="F74" s="207"/>
      <c r="G74" s="207"/>
      <c r="H74" s="207"/>
      <c r="I74" s="207"/>
    </row>
  </sheetData>
  <sheetProtection algorithmName="SHA-512" hashValue="p12c30ZFW8u4RwzMl85z/qVeKr7BhlZZwyB0+kOncIObh2BsJg5JuIJbWaJO5xqTBiy/JZbbRCJdA/btmMmkMw==" saltValue="703mnAHiAXO3B6jBDgDZkA==" spinCount="100000" sheet="1" objects="1" scenarios="1" autoFilter="0"/>
  <phoneticPr fontId="34" type="noConversion"/>
  <pageMargins left="0.7" right="0.7" top="0.75" bottom="0.75" header="0.3" footer="0.3"/>
  <pageSetup scale="49" orientation="landscape" horizontalDpi="1200" verticalDpi="1200"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1-Cover</vt:lpstr>
      <vt:lpstr>2-Calculator</vt:lpstr>
      <vt:lpstr>3-DRG Table</vt:lpstr>
      <vt:lpstr>4-Hospital Table</vt:lpstr>
      <vt:lpstr>'4-Hospital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Hanson, Clay</dc:creator>
  <cp:lastModifiedBy>Boyles, Emilie J</cp:lastModifiedBy>
  <cp:lastPrinted>2019-08-08T18:45:05Z</cp:lastPrinted>
  <dcterms:created xsi:type="dcterms:W3CDTF">2019-08-02T19:29:57Z</dcterms:created>
  <dcterms:modified xsi:type="dcterms:W3CDTF">2020-06-04T14:49:59Z</dcterms:modified>
</cp:coreProperties>
</file>